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tadas\Desktop\2021 reglamentai\Bekelė 2021\"/>
    </mc:Choice>
  </mc:AlternateContent>
  <xr:revisionPtr revIDLastSave="0" documentId="13_ncr:1_{BA091D95-CEF9-4737-940A-6524E6D2CEA5}" xr6:coauthVersionLast="47" xr6:coauthVersionMax="47" xr10:uidLastSave="{00000000-0000-0000-0000-000000000000}"/>
  <bookViews>
    <workbookView xWindow="28680" yWindow="-120" windowWidth="29040" windowHeight="15840" tabRatio="500" activeTab="2" xr2:uid="{00000000-000D-0000-FFFF-FFFF00000000}"/>
  </bookViews>
  <sheets>
    <sheet name="TR1" sheetId="1" r:id="rId1"/>
    <sheet name="TR2" sheetId="3" r:id="rId2"/>
    <sheet name="TR3" sheetId="4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G10" i="4"/>
  <c r="G9" i="4"/>
  <c r="G8" i="4"/>
  <c r="G7" i="4"/>
  <c r="G5" i="4"/>
  <c r="G10" i="3"/>
  <c r="G13" i="3"/>
  <c r="G11" i="3"/>
  <c r="G8" i="3"/>
  <c r="G7" i="3"/>
  <c r="H5" i="3"/>
  <c r="H6" i="3"/>
  <c r="I6" i="3"/>
  <c r="G6" i="3"/>
  <c r="G5" i="3"/>
  <c r="I8" i="1"/>
  <c r="G13" i="1"/>
  <c r="G10" i="1"/>
  <c r="G9" i="1"/>
  <c r="G8" i="1"/>
  <c r="G7" i="1"/>
  <c r="G6" i="1"/>
  <c r="G5" i="1"/>
  <c r="H5" i="4"/>
  <c r="I5" i="4"/>
  <c r="I11" i="1"/>
  <c r="H10" i="1"/>
  <c r="I10" i="1"/>
  <c r="H9" i="1"/>
  <c r="I9" i="1"/>
  <c r="H8" i="1"/>
  <c r="H7" i="1"/>
  <c r="I7" i="1"/>
  <c r="H6" i="1"/>
  <c r="I6" i="1"/>
  <c r="H5" i="1"/>
  <c r="I5" i="1"/>
  <c r="I5" i="3"/>
  <c r="H8" i="4"/>
  <c r="H9" i="4"/>
  <c r="H10" i="4"/>
  <c r="H8" i="3"/>
  <c r="H10" i="3"/>
  <c r="H11" i="3"/>
  <c r="H13" i="3"/>
  <c r="H13" i="1"/>
  <c r="F11" i="1"/>
  <c r="F9" i="1"/>
  <c r="F8" i="1"/>
  <c r="F7" i="1"/>
  <c r="F5" i="1"/>
  <c r="H11" i="4"/>
  <c r="H12" i="4"/>
  <c r="H7" i="4"/>
  <c r="H6" i="4"/>
  <c r="H9" i="3"/>
  <c r="H7" i="3"/>
  <c r="H12" i="3"/>
  <c r="H14" i="3"/>
  <c r="H15" i="3"/>
  <c r="H16" i="3"/>
  <c r="H17" i="3"/>
  <c r="H12" i="1"/>
  <c r="H14" i="1"/>
  <c r="H11" i="1"/>
  <c r="H15" i="1"/>
  <c r="H16" i="1"/>
  <c r="H17" i="1"/>
  <c r="H18" i="1"/>
  <c r="H19" i="1"/>
</calcChain>
</file>

<file path=xl/sharedStrings.xml><?xml version="1.0" encoding="utf-8"?>
<sst xmlns="http://schemas.openxmlformats.org/spreadsheetml/2006/main" count="147" uniqueCount="122">
  <si>
    <t>Startinis nr.</t>
  </si>
  <si>
    <t>Ekipažas</t>
  </si>
  <si>
    <t>Etapai</t>
  </si>
  <si>
    <t xml:space="preserve">Taškai </t>
  </si>
  <si>
    <t>Taškai atėmus blogiausią rez.</t>
  </si>
  <si>
    <t>Darjuš Kodis</t>
  </si>
  <si>
    <t>Mantas Beržinis</t>
  </si>
  <si>
    <t>Saulius Detkauskas</t>
  </si>
  <si>
    <t>Daniel Maksimovic</t>
  </si>
  <si>
    <t>Lukas Kuzminskis</t>
  </si>
  <si>
    <t>Tomas Eidžiulis</t>
  </si>
  <si>
    <t>Justas Ragauskas</t>
  </si>
  <si>
    <t>Pavel Dzianisau</t>
  </si>
  <si>
    <t>Remigijus Kupstas</t>
  </si>
  <si>
    <t>Šio etapo taškai neskaičiuojami. Reglamento priedas nr. 1, punktas 6.1</t>
  </si>
  <si>
    <t>Vieta metinėje įskaitoje nesakičiuojama, nes dalvis neturi licencijos</t>
  </si>
  <si>
    <t>Vieta metinėje įskaitoje neskaičiuojama, nes ekipažas dalyvavo mažiau nei trejose varžybose. Reglamento priedas nr. 1. Punktas 6.2</t>
  </si>
  <si>
    <t>Lietuvos bekelės čempionato TR1 klasės metiniai rezultatai</t>
  </si>
  <si>
    <t>Tomas Gužauskas</t>
  </si>
  <si>
    <t>Arnoldas Baukus</t>
  </si>
  <si>
    <t>Klemensas Budvytis</t>
  </si>
  <si>
    <t>Martynas Ališauskas</t>
  </si>
  <si>
    <t>Aivaras Andersonas</t>
  </si>
  <si>
    <t>Aurimas Šaltenis</t>
  </si>
  <si>
    <t>Arnas Šaltenis</t>
  </si>
  <si>
    <t>Zigmas Keizeris</t>
  </si>
  <si>
    <t>Erikas Stonkus</t>
  </si>
  <si>
    <t>Darius Beniušis</t>
  </si>
  <si>
    <t>#121</t>
  </si>
  <si>
    <t>#102</t>
  </si>
  <si>
    <t>#120</t>
  </si>
  <si>
    <t>#108</t>
  </si>
  <si>
    <t>#111</t>
  </si>
  <si>
    <t>#104</t>
  </si>
  <si>
    <t>#177</t>
  </si>
  <si>
    <t>#133</t>
  </si>
  <si>
    <t>#155</t>
  </si>
  <si>
    <t>#013</t>
  </si>
  <si>
    <t>#136</t>
  </si>
  <si>
    <t>#141</t>
  </si>
  <si>
    <t>#115</t>
  </si>
  <si>
    <t>#113</t>
  </si>
  <si>
    <t>Kupiškis 4x4</t>
  </si>
  <si>
    <t>Vilkyčiai 4x4</t>
  </si>
  <si>
    <t>Madona 4x4</t>
  </si>
  <si>
    <t>Tadas Alonderis</t>
  </si>
  <si>
    <t>Ernest Tomaįevič</t>
  </si>
  <si>
    <t>Rimantas Rupšlaukis</t>
  </si>
  <si>
    <t>Artūras Jakas</t>
  </si>
  <si>
    <t>Jurijus Kovalenka</t>
  </si>
  <si>
    <t>Justas Šeibokas</t>
  </si>
  <si>
    <t>Vytautas Kuzminskis</t>
  </si>
  <si>
    <t>Tomas Dabkus</t>
  </si>
  <si>
    <t>Jonas Venslovas</t>
  </si>
  <si>
    <t>Valentas Mateika</t>
  </si>
  <si>
    <t>Artūr Kvetkovskis</t>
  </si>
  <si>
    <t>Andrius Kavaliauskas</t>
  </si>
  <si>
    <t>Paulius Sprindys</t>
  </si>
  <si>
    <t>Jonas Sprindys</t>
  </si>
  <si>
    <t>Ernest Ptičkin</t>
  </si>
  <si>
    <t>Dominik Ptičkin</t>
  </si>
  <si>
    <t>Aurimas Valiukas</t>
  </si>
  <si>
    <t>Gediminas Valiukas</t>
  </si>
  <si>
    <t>Mindaugas Tūska</t>
  </si>
  <si>
    <t>Lietuvos bekelės čempionato TR2 klasės metiniai rezultatai</t>
  </si>
  <si>
    <t>#252</t>
  </si>
  <si>
    <t>#223</t>
  </si>
  <si>
    <t>#211</t>
  </si>
  <si>
    <t>#292</t>
  </si>
  <si>
    <t>#232</t>
  </si>
  <si>
    <t>#255</t>
  </si>
  <si>
    <t>#229</t>
  </si>
  <si>
    <t>#295</t>
  </si>
  <si>
    <t>Vygintas Ališauskas</t>
  </si>
  <si>
    <t>Denis Vasilevskij</t>
  </si>
  <si>
    <t>Artur Visnevskij</t>
  </si>
  <si>
    <t>Edgaras Šapkus</t>
  </si>
  <si>
    <t>Gediminas Masilionis</t>
  </si>
  <si>
    <t>Donatas Mockus</t>
  </si>
  <si>
    <t>Gediminas Beniušis</t>
  </si>
  <si>
    <t>Jevgenij Kozemiakinas</t>
  </si>
  <si>
    <t>Andrius Kipsas</t>
  </si>
  <si>
    <t>Lietuvos bekelės čempionato TR3 klasės metiniai rezultatai</t>
  </si>
  <si>
    <t>#201</t>
  </si>
  <si>
    <t>#310</t>
  </si>
  <si>
    <t>#323</t>
  </si>
  <si>
    <t>#242</t>
  </si>
  <si>
    <t>#377</t>
  </si>
  <si>
    <t>#269</t>
  </si>
  <si>
    <t>Arūnas Simanavičius</t>
  </si>
  <si>
    <t>Edgaras Simanavičius</t>
  </si>
  <si>
    <t>Ramūnas Skurdelis</t>
  </si>
  <si>
    <t>Emilis Garunkštis</t>
  </si>
  <si>
    <t>Aurimas Giedraitis</t>
  </si>
  <si>
    <t>Vidas Čiuta</t>
  </si>
  <si>
    <t>Vidas Karanauskas</t>
  </si>
  <si>
    <t>Martynas Vrublevski</t>
  </si>
  <si>
    <t>Utena 4x4</t>
  </si>
  <si>
    <t>Šarūnas Bernatonis</t>
  </si>
  <si>
    <t>Agnius Abraškevičius</t>
  </si>
  <si>
    <t>#272</t>
  </si>
  <si>
    <t>Karolis Buinorius</t>
  </si>
  <si>
    <t>Nikolas Balinskis</t>
  </si>
  <si>
    <t>#282</t>
  </si>
  <si>
    <t>Gediminas Žilėnas</t>
  </si>
  <si>
    <t>Martynas Žilėnas</t>
  </si>
  <si>
    <t>#270</t>
  </si>
  <si>
    <t>Gediminas Misikonis</t>
  </si>
  <si>
    <t>Laimonas Žižmaras</t>
  </si>
  <si>
    <t>Vaidas Uogelė</t>
  </si>
  <si>
    <t>Justas Arošius</t>
  </si>
  <si>
    <t>#281</t>
  </si>
  <si>
    <t>#313</t>
  </si>
  <si>
    <t>Kęstutis Skeberdis</t>
  </si>
  <si>
    <t>Jonas Misiūnas</t>
  </si>
  <si>
    <t>Arūnas Baronas/Titas Kavalnis</t>
  </si>
  <si>
    <t>#14</t>
  </si>
  <si>
    <t>Alius Sokolovas</t>
  </si>
  <si>
    <t>Algis Kaušylas</t>
  </si>
  <si>
    <t>#15</t>
  </si>
  <si>
    <t>Donatas Matulevičius</t>
  </si>
  <si>
    <t>Marius Vingilis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</si>
</sst>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186"/>
      <scheme val="minor"/>
    </font>
    <font>
      <sz val="14"/>
      <color rgb="FF000000"/>
      <name val="Calibri"/>
      <family val="2"/>
      <scheme val="minor"/>
    </font>
    <font>
      <sz val="14"/>
      <color rgb="FF212529"/>
      <name val="Segoe UI"/>
      <family val="2"/>
      <charset val="186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186"/>
      <scheme val="minor"/>
    </font>
    <font>
      <sz val="12"/>
      <color rgb="FF000000"/>
      <name val="Calibri"/>
      <family val="2"/>
      <scheme val="minor"/>
    </font>
    <font>
      <sz val="12"/>
      <color rgb="FF21252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5" borderId="0" xfId="0" applyFont="1" applyFill="1"/>
    <xf numFmtId="0" fontId="6" fillId="4" borderId="1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workbookViewId="0">
      <selection activeCell="F12" sqref="F12"/>
    </sheetView>
  </sheetViews>
  <sheetFormatPr defaultColWidth="11" defaultRowHeight="15.5" x14ac:dyDescent="0.35"/>
  <cols>
    <col min="2" max="2" width="21.33203125" customWidth="1"/>
    <col min="3" max="3" width="20.83203125" customWidth="1"/>
  </cols>
  <sheetData>
    <row r="1" spans="1:9" ht="15.5" customHeight="1" x14ac:dyDescent="0.35">
      <c r="A1" s="17" t="s">
        <v>17</v>
      </c>
      <c r="B1" s="17"/>
      <c r="C1" s="17"/>
      <c r="D1" s="17"/>
      <c r="E1" s="17"/>
      <c r="F1" s="17"/>
      <c r="G1" s="17"/>
      <c r="H1" s="17"/>
      <c r="I1" s="17"/>
    </row>
    <row r="2" spans="1:9" ht="15.5" customHeight="1" thickBot="1" x14ac:dyDescent="0.4">
      <c r="A2" s="17"/>
      <c r="B2" s="17"/>
      <c r="C2" s="17"/>
      <c r="D2" s="17"/>
      <c r="E2" s="17"/>
      <c r="F2" s="17"/>
      <c r="G2" s="17"/>
      <c r="H2" s="17"/>
      <c r="I2" s="17"/>
    </row>
    <row r="3" spans="1:9" ht="15.5" customHeight="1" x14ac:dyDescent="0.35">
      <c r="A3" s="59" t="s">
        <v>0</v>
      </c>
      <c r="B3" s="64" t="s">
        <v>1</v>
      </c>
      <c r="C3" s="65"/>
      <c r="D3" s="61" t="s">
        <v>2</v>
      </c>
      <c r="E3" s="62"/>
      <c r="F3" s="62"/>
      <c r="G3" s="63"/>
      <c r="H3" s="68" t="s">
        <v>3</v>
      </c>
      <c r="I3" s="70" t="s">
        <v>4</v>
      </c>
    </row>
    <row r="4" spans="1:9" x14ac:dyDescent="0.35">
      <c r="A4" s="60"/>
      <c r="B4" s="66"/>
      <c r="C4" s="67"/>
      <c r="D4" s="1" t="s">
        <v>42</v>
      </c>
      <c r="E4" s="1" t="s">
        <v>43</v>
      </c>
      <c r="F4" s="1" t="s">
        <v>44</v>
      </c>
      <c r="G4" s="1" t="s">
        <v>97</v>
      </c>
      <c r="H4" s="69"/>
      <c r="I4" s="71"/>
    </row>
    <row r="5" spans="1:9" x14ac:dyDescent="0.35">
      <c r="A5" s="20" t="s">
        <v>28</v>
      </c>
      <c r="B5" s="12" t="s">
        <v>8</v>
      </c>
      <c r="C5" s="12" t="s">
        <v>45</v>
      </c>
      <c r="D5" s="54">
        <v>19</v>
      </c>
      <c r="E5" s="5">
        <v>30</v>
      </c>
      <c r="F5" s="5">
        <f>30*1.2</f>
        <v>36</v>
      </c>
      <c r="G5" s="5">
        <f>24*1.5</f>
        <v>36</v>
      </c>
      <c r="H5" s="6">
        <f t="shared" ref="H5:H19" si="0">SUM(D5:G5)</f>
        <v>121</v>
      </c>
      <c r="I5" s="56">
        <f>+H5-D5</f>
        <v>102</v>
      </c>
    </row>
    <row r="6" spans="1:9" x14ac:dyDescent="0.35">
      <c r="A6" s="33" t="s">
        <v>30</v>
      </c>
      <c r="B6" s="13" t="s">
        <v>5</v>
      </c>
      <c r="C6" s="13" t="s">
        <v>46</v>
      </c>
      <c r="D6" s="7">
        <v>24</v>
      </c>
      <c r="E6" s="55">
        <v>21</v>
      </c>
      <c r="F6" s="7">
        <f>21*1.2</f>
        <v>25.2</v>
      </c>
      <c r="G6" s="7">
        <f>30*1.5</f>
        <v>45</v>
      </c>
      <c r="H6" s="6">
        <f t="shared" si="0"/>
        <v>115.2</v>
      </c>
      <c r="I6" s="57">
        <f>+H6-E6</f>
        <v>94.2</v>
      </c>
    </row>
    <row r="7" spans="1:9" x14ac:dyDescent="0.35">
      <c r="A7" s="33" t="s">
        <v>29</v>
      </c>
      <c r="B7" s="14" t="s">
        <v>47</v>
      </c>
      <c r="C7" s="14" t="s">
        <v>48</v>
      </c>
      <c r="D7" s="7">
        <v>30</v>
      </c>
      <c r="E7" s="55">
        <v>19</v>
      </c>
      <c r="F7" s="7">
        <f>24*1.2</f>
        <v>28.799999999999997</v>
      </c>
      <c r="G7" s="7">
        <f>21*1.5</f>
        <v>31.5</v>
      </c>
      <c r="H7" s="6">
        <f t="shared" si="0"/>
        <v>109.3</v>
      </c>
      <c r="I7" s="57">
        <f>+H7-E7</f>
        <v>90.3</v>
      </c>
    </row>
    <row r="8" spans="1:9" x14ac:dyDescent="0.35">
      <c r="A8" s="33" t="s">
        <v>31</v>
      </c>
      <c r="B8" s="13" t="s">
        <v>6</v>
      </c>
      <c r="C8" s="13" t="s">
        <v>7</v>
      </c>
      <c r="D8" s="74">
        <v>21</v>
      </c>
      <c r="E8" s="7">
        <v>24</v>
      </c>
      <c r="F8" s="7">
        <f>19*1.2</f>
        <v>22.8</v>
      </c>
      <c r="G8" s="7">
        <f>17*1.5</f>
        <v>25.5</v>
      </c>
      <c r="H8" s="6">
        <f t="shared" si="0"/>
        <v>93.3</v>
      </c>
      <c r="I8" s="57">
        <f>+H8-D8</f>
        <v>72.3</v>
      </c>
    </row>
    <row r="9" spans="1:9" x14ac:dyDescent="0.35">
      <c r="A9" s="33" t="s">
        <v>33</v>
      </c>
      <c r="B9" s="14" t="s">
        <v>51</v>
      </c>
      <c r="C9" s="18" t="s">
        <v>9</v>
      </c>
      <c r="D9" s="7">
        <v>13</v>
      </c>
      <c r="E9" s="55">
        <v>11</v>
      </c>
      <c r="F9" s="7">
        <f>17*1.2</f>
        <v>20.399999999999999</v>
      </c>
      <c r="G9" s="7">
        <f>13*1.5</f>
        <v>19.5</v>
      </c>
      <c r="H9" s="6">
        <f t="shared" si="0"/>
        <v>63.9</v>
      </c>
      <c r="I9" s="57">
        <f>+H9-E9</f>
        <v>52.9</v>
      </c>
    </row>
    <row r="10" spans="1:9" x14ac:dyDescent="0.35">
      <c r="A10" s="33" t="s">
        <v>32</v>
      </c>
      <c r="B10" s="13" t="s">
        <v>49</v>
      </c>
      <c r="C10" s="19" t="s">
        <v>50</v>
      </c>
      <c r="D10" s="55">
        <v>11</v>
      </c>
      <c r="E10" s="7">
        <v>17</v>
      </c>
      <c r="F10" s="7"/>
      <c r="G10" s="7">
        <f>15*1.5</f>
        <v>22.5</v>
      </c>
      <c r="H10" s="6">
        <f t="shared" si="0"/>
        <v>50.5</v>
      </c>
      <c r="I10" s="57">
        <f>+H10-D10</f>
        <v>39.5</v>
      </c>
    </row>
    <row r="11" spans="1:9" x14ac:dyDescent="0.35">
      <c r="A11" s="33" t="s">
        <v>36</v>
      </c>
      <c r="B11" s="13" t="s">
        <v>54</v>
      </c>
      <c r="C11" s="13" t="s">
        <v>55</v>
      </c>
      <c r="D11" s="55">
        <v>3</v>
      </c>
      <c r="E11" s="7">
        <v>13</v>
      </c>
      <c r="F11" s="7">
        <f>15*1.2</f>
        <v>18</v>
      </c>
      <c r="G11" s="9"/>
      <c r="H11" s="6">
        <f t="shared" si="0"/>
        <v>34</v>
      </c>
      <c r="I11" s="57">
        <f>+H11-D11</f>
        <v>31</v>
      </c>
    </row>
    <row r="12" spans="1:9" x14ac:dyDescent="0.35">
      <c r="A12" s="34" t="s">
        <v>34</v>
      </c>
      <c r="B12" s="35" t="s">
        <v>52</v>
      </c>
      <c r="C12" s="35" t="s">
        <v>53</v>
      </c>
      <c r="D12" s="36">
        <v>15</v>
      </c>
      <c r="E12" s="36">
        <v>9</v>
      </c>
      <c r="F12" s="36"/>
      <c r="G12" s="36"/>
      <c r="H12" s="37">
        <f t="shared" si="0"/>
        <v>24</v>
      </c>
      <c r="I12" s="23"/>
    </row>
    <row r="13" spans="1:9" x14ac:dyDescent="0.35">
      <c r="A13" s="34" t="s">
        <v>34</v>
      </c>
      <c r="B13" s="35" t="s">
        <v>98</v>
      </c>
      <c r="C13" s="35" t="s">
        <v>99</v>
      </c>
      <c r="D13" s="36"/>
      <c r="E13" s="36"/>
      <c r="F13" s="36"/>
      <c r="G13" s="36">
        <f>19*1.5</f>
        <v>28.5</v>
      </c>
      <c r="H13" s="37">
        <f t="shared" si="0"/>
        <v>28.5</v>
      </c>
      <c r="I13" s="23"/>
    </row>
    <row r="14" spans="1:9" x14ac:dyDescent="0.35">
      <c r="A14" s="34" t="s">
        <v>35</v>
      </c>
      <c r="B14" s="35" t="s">
        <v>11</v>
      </c>
      <c r="C14" s="35" t="s">
        <v>63</v>
      </c>
      <c r="D14" s="36">
        <v>17</v>
      </c>
      <c r="E14" s="36"/>
      <c r="F14" s="36"/>
      <c r="G14" s="36"/>
      <c r="H14" s="37">
        <f t="shared" si="0"/>
        <v>17</v>
      </c>
      <c r="I14" s="23"/>
    </row>
    <row r="15" spans="1:9" x14ac:dyDescent="0.35">
      <c r="A15" s="34" t="s">
        <v>37</v>
      </c>
      <c r="B15" s="35" t="s">
        <v>12</v>
      </c>
      <c r="C15" s="35" t="s">
        <v>13</v>
      </c>
      <c r="D15" s="36"/>
      <c r="E15" s="36">
        <v>15</v>
      </c>
      <c r="F15" s="36"/>
      <c r="G15" s="36"/>
      <c r="H15" s="37">
        <f t="shared" si="0"/>
        <v>15</v>
      </c>
      <c r="I15" s="23"/>
    </row>
    <row r="16" spans="1:9" x14ac:dyDescent="0.35">
      <c r="A16" s="34" t="s">
        <v>38</v>
      </c>
      <c r="B16" s="35" t="s">
        <v>61</v>
      </c>
      <c r="C16" s="35" t="s">
        <v>62</v>
      </c>
      <c r="D16" s="36">
        <v>9</v>
      </c>
      <c r="E16" s="36"/>
      <c r="F16" s="36"/>
      <c r="G16" s="36"/>
      <c r="H16" s="37">
        <f t="shared" si="0"/>
        <v>9</v>
      </c>
      <c r="I16" s="23"/>
    </row>
    <row r="17" spans="1:9" x14ac:dyDescent="0.35">
      <c r="A17" s="34" t="s">
        <v>39</v>
      </c>
      <c r="B17" s="35" t="s">
        <v>59</v>
      </c>
      <c r="C17" s="35" t="s">
        <v>60</v>
      </c>
      <c r="D17" s="36">
        <v>7</v>
      </c>
      <c r="E17" s="36"/>
      <c r="F17" s="36"/>
      <c r="G17" s="36"/>
      <c r="H17" s="37">
        <f t="shared" si="0"/>
        <v>7</v>
      </c>
      <c r="I17" s="23"/>
    </row>
    <row r="18" spans="1:9" x14ac:dyDescent="0.35">
      <c r="A18" s="34" t="s">
        <v>40</v>
      </c>
      <c r="B18" s="35" t="s">
        <v>56</v>
      </c>
      <c r="C18" s="35" t="s">
        <v>10</v>
      </c>
      <c r="D18" s="36">
        <v>5</v>
      </c>
      <c r="E18" s="36"/>
      <c r="F18" s="36"/>
      <c r="G18" s="36"/>
      <c r="H18" s="37">
        <f t="shared" si="0"/>
        <v>5</v>
      </c>
      <c r="I18" s="23"/>
    </row>
    <row r="19" spans="1:9" x14ac:dyDescent="0.35">
      <c r="A19" s="34" t="s">
        <v>41</v>
      </c>
      <c r="B19" s="38" t="s">
        <v>57</v>
      </c>
      <c r="C19" s="35" t="s">
        <v>58</v>
      </c>
      <c r="D19" s="36">
        <v>4</v>
      </c>
      <c r="E19" s="36"/>
      <c r="F19" s="36"/>
      <c r="G19" s="39"/>
      <c r="H19" s="37">
        <f t="shared" si="0"/>
        <v>4</v>
      </c>
      <c r="I19" s="23"/>
    </row>
    <row r="20" spans="1:9" ht="21" x14ac:dyDescent="0.35">
      <c r="A20" s="24"/>
      <c r="B20" s="10"/>
      <c r="C20" s="25"/>
      <c r="D20" s="7"/>
      <c r="E20" s="7"/>
      <c r="F20" s="7"/>
      <c r="G20" s="7"/>
      <c r="H20" s="8"/>
      <c r="I20" s="23"/>
    </row>
    <row r="21" spans="1:9" ht="19" thickBot="1" x14ac:dyDescent="0.4">
      <c r="A21" s="26"/>
      <c r="B21" s="27"/>
      <c r="C21" s="28"/>
      <c r="D21" s="29"/>
      <c r="E21" s="29"/>
      <c r="F21" s="29"/>
      <c r="G21" s="30"/>
      <c r="H21" s="31"/>
      <c r="I21" s="32"/>
    </row>
    <row r="24" spans="1:9" x14ac:dyDescent="0.35">
      <c r="A24" s="3"/>
      <c r="B24" s="2" t="s">
        <v>14</v>
      </c>
    </row>
    <row r="25" spans="1:9" x14ac:dyDescent="0.35">
      <c r="A25" s="2"/>
      <c r="B25" s="2"/>
    </row>
    <row r="26" spans="1:9" x14ac:dyDescent="0.35">
      <c r="A26" s="4"/>
      <c r="B26" s="2" t="s">
        <v>15</v>
      </c>
    </row>
    <row r="27" spans="1:9" x14ac:dyDescent="0.35">
      <c r="A27" s="2"/>
      <c r="B27" s="2"/>
    </row>
    <row r="28" spans="1:9" x14ac:dyDescent="0.35">
      <c r="A28" s="40"/>
      <c r="B28" s="2" t="s">
        <v>16</v>
      </c>
    </row>
    <row r="29" spans="1:9" x14ac:dyDescent="0.35">
      <c r="A29" s="2"/>
      <c r="B29" s="2"/>
    </row>
  </sheetData>
  <sortState xmlns:xlrd2="http://schemas.microsoft.com/office/spreadsheetml/2017/richdata2" ref="A5:H20">
    <sortCondition descending="1" ref="H5:H20"/>
  </sortState>
  <mergeCells count="5">
    <mergeCell ref="A3:A4"/>
    <mergeCell ref="D3:G3"/>
    <mergeCell ref="B3:C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6863F-C861-41F4-92FA-EA32043CCAD1}">
  <dimension ref="A1:I24"/>
  <sheetViews>
    <sheetView workbookViewId="0">
      <selection activeCell="I18" sqref="I18"/>
    </sheetView>
  </sheetViews>
  <sheetFormatPr defaultColWidth="11" defaultRowHeight="15.5" x14ac:dyDescent="0.35"/>
  <cols>
    <col min="2" max="2" width="21.33203125" customWidth="1"/>
    <col min="3" max="3" width="22" customWidth="1"/>
  </cols>
  <sheetData>
    <row r="1" spans="1:9" x14ac:dyDescent="0.35">
      <c r="A1" s="72" t="s">
        <v>64</v>
      </c>
      <c r="B1" s="72"/>
      <c r="C1" s="72"/>
      <c r="D1" s="72"/>
      <c r="E1" s="72"/>
      <c r="F1" s="72"/>
      <c r="G1" s="72"/>
      <c r="H1" s="72"/>
      <c r="I1" s="72"/>
    </row>
    <row r="2" spans="1:9" ht="16" thickBot="1" x14ac:dyDescent="0.4">
      <c r="A2" s="73"/>
      <c r="B2" s="73"/>
      <c r="C2" s="73"/>
      <c r="D2" s="73"/>
      <c r="E2" s="73"/>
      <c r="F2" s="73"/>
      <c r="G2" s="73"/>
      <c r="H2" s="73"/>
      <c r="I2" s="73"/>
    </row>
    <row r="3" spans="1:9" x14ac:dyDescent="0.35">
      <c r="A3" s="59" t="s">
        <v>0</v>
      </c>
      <c r="B3" s="64" t="s">
        <v>1</v>
      </c>
      <c r="C3" s="65"/>
      <c r="D3" s="61" t="s">
        <v>2</v>
      </c>
      <c r="E3" s="62"/>
      <c r="F3" s="62"/>
      <c r="G3" s="62"/>
      <c r="H3" s="68" t="s">
        <v>3</v>
      </c>
      <c r="I3" s="70" t="s">
        <v>4</v>
      </c>
    </row>
    <row r="4" spans="1:9" x14ac:dyDescent="0.35">
      <c r="A4" s="60"/>
      <c r="B4" s="66"/>
      <c r="C4" s="67"/>
      <c r="D4" s="1" t="s">
        <v>42</v>
      </c>
      <c r="E4" s="1" t="s">
        <v>43</v>
      </c>
      <c r="F4" s="1" t="s">
        <v>44</v>
      </c>
      <c r="G4" s="1" t="s">
        <v>97</v>
      </c>
      <c r="H4" s="69"/>
      <c r="I4" s="71"/>
    </row>
    <row r="5" spans="1:9" x14ac:dyDescent="0.35">
      <c r="A5" s="20" t="s">
        <v>65</v>
      </c>
      <c r="B5" s="12" t="s">
        <v>78</v>
      </c>
      <c r="C5" s="12" t="s">
        <v>20</v>
      </c>
      <c r="D5" s="51">
        <v>15</v>
      </c>
      <c r="E5" s="15">
        <v>21</v>
      </c>
      <c r="F5" s="15"/>
      <c r="G5" s="15">
        <f>30*1.5</f>
        <v>45</v>
      </c>
      <c r="H5" s="16">
        <f>SUM(D5:G5)</f>
        <v>81</v>
      </c>
      <c r="I5" s="52">
        <f>+H5-D5</f>
        <v>66</v>
      </c>
    </row>
    <row r="6" spans="1:9" x14ac:dyDescent="0.35">
      <c r="A6" s="20" t="s">
        <v>83</v>
      </c>
      <c r="B6" s="13" t="s">
        <v>18</v>
      </c>
      <c r="C6" s="13" t="s">
        <v>19</v>
      </c>
      <c r="D6" s="11">
        <v>30</v>
      </c>
      <c r="E6" s="50">
        <v>24</v>
      </c>
      <c r="F6" s="11"/>
      <c r="G6" s="11">
        <f>19*1.5</f>
        <v>28.5</v>
      </c>
      <c r="H6" s="16">
        <f>SUM(D6:G6)</f>
        <v>82.5</v>
      </c>
      <c r="I6" s="53">
        <f>+H6-E6</f>
        <v>58.5</v>
      </c>
    </row>
    <row r="7" spans="1:9" x14ac:dyDescent="0.35">
      <c r="A7" s="41" t="s">
        <v>66</v>
      </c>
      <c r="B7" s="35" t="s">
        <v>73</v>
      </c>
      <c r="C7" s="35" t="s">
        <v>21</v>
      </c>
      <c r="D7" s="42">
        <v>24</v>
      </c>
      <c r="E7" s="42"/>
      <c r="F7" s="42"/>
      <c r="G7" s="42">
        <f>17*1.5</f>
        <v>25.5</v>
      </c>
      <c r="H7" s="43">
        <f>SUM(D7:G7)</f>
        <v>49.5</v>
      </c>
      <c r="I7" s="21"/>
    </row>
    <row r="8" spans="1:9" x14ac:dyDescent="0.35">
      <c r="A8" s="41" t="s">
        <v>68</v>
      </c>
      <c r="B8" s="44" t="s">
        <v>101</v>
      </c>
      <c r="C8" s="44" t="s">
        <v>102</v>
      </c>
      <c r="D8" s="42"/>
      <c r="E8" s="42"/>
      <c r="F8" s="42"/>
      <c r="G8" s="42">
        <f>24*1.5</f>
        <v>36</v>
      </c>
      <c r="H8" s="43">
        <f>SUM(D8:G8)</f>
        <v>36</v>
      </c>
      <c r="I8" s="21"/>
    </row>
    <row r="9" spans="1:9" x14ac:dyDescent="0.35">
      <c r="A9" s="41" t="s">
        <v>67</v>
      </c>
      <c r="B9" s="35" t="s">
        <v>79</v>
      </c>
      <c r="C9" s="45" t="s">
        <v>80</v>
      </c>
      <c r="D9" s="42"/>
      <c r="E9" s="42">
        <v>30</v>
      </c>
      <c r="F9" s="42"/>
      <c r="G9" s="42"/>
      <c r="H9" s="43">
        <f>SUM(D9:G9)</f>
        <v>30</v>
      </c>
      <c r="I9" s="21"/>
    </row>
    <row r="10" spans="1:9" x14ac:dyDescent="0.35">
      <c r="A10" s="41" t="s">
        <v>69</v>
      </c>
      <c r="B10" s="44" t="s">
        <v>104</v>
      </c>
      <c r="C10" s="44" t="s">
        <v>105</v>
      </c>
      <c r="D10" s="42"/>
      <c r="E10" s="42"/>
      <c r="F10" s="42"/>
      <c r="G10" s="42">
        <f>21*1.5</f>
        <v>31.5</v>
      </c>
      <c r="H10" s="43">
        <f>SUM(D10:G10)</f>
        <v>31.5</v>
      </c>
      <c r="I10" s="21"/>
    </row>
    <row r="11" spans="1:9" x14ac:dyDescent="0.35">
      <c r="A11" s="41" t="s">
        <v>100</v>
      </c>
      <c r="B11" s="44" t="s">
        <v>107</v>
      </c>
      <c r="C11" s="44" t="s">
        <v>108</v>
      </c>
      <c r="D11" s="42"/>
      <c r="E11" s="42"/>
      <c r="F11" s="42"/>
      <c r="G11" s="42">
        <f>15*1.5</f>
        <v>22.5</v>
      </c>
      <c r="H11" s="43">
        <f>SUM(D11:G11)</f>
        <v>22.5</v>
      </c>
      <c r="I11" s="21"/>
    </row>
    <row r="12" spans="1:9" x14ac:dyDescent="0.35">
      <c r="A12" s="41" t="s">
        <v>70</v>
      </c>
      <c r="B12" s="35" t="s">
        <v>74</v>
      </c>
      <c r="C12" s="75" t="s">
        <v>75</v>
      </c>
      <c r="D12" s="42">
        <v>21</v>
      </c>
      <c r="E12" s="42"/>
      <c r="F12" s="42"/>
      <c r="G12" s="42"/>
      <c r="H12" s="43">
        <f>SUM(D12:G12)</f>
        <v>21</v>
      </c>
      <c r="I12" s="21"/>
    </row>
    <row r="13" spans="1:9" x14ac:dyDescent="0.35">
      <c r="A13" s="41" t="s">
        <v>111</v>
      </c>
      <c r="B13" s="35" t="s">
        <v>109</v>
      </c>
      <c r="C13" s="35" t="s">
        <v>110</v>
      </c>
      <c r="D13" s="42"/>
      <c r="E13" s="42"/>
      <c r="F13" s="42"/>
      <c r="G13" s="42">
        <f>13*1.5</f>
        <v>19.5</v>
      </c>
      <c r="H13" s="43">
        <f>SUM(D13:G13)</f>
        <v>19.5</v>
      </c>
      <c r="I13" s="21"/>
    </row>
    <row r="14" spans="1:9" x14ac:dyDescent="0.35">
      <c r="A14" s="41" t="s">
        <v>71</v>
      </c>
      <c r="B14" s="35" t="s">
        <v>25</v>
      </c>
      <c r="C14" s="35" t="s">
        <v>26</v>
      </c>
      <c r="D14" s="42"/>
      <c r="E14" s="42">
        <v>19</v>
      </c>
      <c r="F14" s="42"/>
      <c r="G14" s="42"/>
      <c r="H14" s="43">
        <f>SUM(D14:G14)</f>
        <v>19</v>
      </c>
      <c r="I14" s="21"/>
    </row>
    <row r="15" spans="1:9" x14ac:dyDescent="0.35">
      <c r="A15" s="41" t="s">
        <v>72</v>
      </c>
      <c r="B15" s="35" t="s">
        <v>23</v>
      </c>
      <c r="C15" s="35" t="s">
        <v>24</v>
      </c>
      <c r="D15" s="42">
        <v>19</v>
      </c>
      <c r="E15" s="42"/>
      <c r="F15" s="42"/>
      <c r="G15" s="42"/>
      <c r="H15" s="43">
        <f>SUM(D15:G15)</f>
        <v>19</v>
      </c>
      <c r="I15" s="21"/>
    </row>
    <row r="16" spans="1:9" x14ac:dyDescent="0.35">
      <c r="A16" s="41" t="s">
        <v>103</v>
      </c>
      <c r="B16" s="35" t="s">
        <v>22</v>
      </c>
      <c r="C16" s="35" t="s">
        <v>81</v>
      </c>
      <c r="D16" s="42"/>
      <c r="E16" s="42">
        <v>17</v>
      </c>
      <c r="F16" s="42"/>
      <c r="G16" s="42"/>
      <c r="H16" s="43">
        <f>SUM(D16:G16)</f>
        <v>17</v>
      </c>
      <c r="I16" s="21"/>
    </row>
    <row r="17" spans="1:9" ht="16" thickBot="1" x14ac:dyDescent="0.4">
      <c r="A17" s="46" t="s">
        <v>106</v>
      </c>
      <c r="B17" s="47" t="s">
        <v>76</v>
      </c>
      <c r="C17" s="47" t="s">
        <v>77</v>
      </c>
      <c r="D17" s="48">
        <v>17</v>
      </c>
      <c r="E17" s="48"/>
      <c r="F17" s="48"/>
      <c r="G17" s="48"/>
      <c r="H17" s="49">
        <f>SUM(D17:G17)</f>
        <v>17</v>
      </c>
      <c r="I17" s="22"/>
    </row>
    <row r="20" spans="1:9" x14ac:dyDescent="0.35">
      <c r="A20" s="3"/>
      <c r="B20" s="2" t="s">
        <v>14</v>
      </c>
    </row>
    <row r="21" spans="1:9" x14ac:dyDescent="0.35">
      <c r="A21" s="2"/>
      <c r="B21" s="2"/>
    </row>
    <row r="22" spans="1:9" x14ac:dyDescent="0.35">
      <c r="A22" s="4"/>
      <c r="B22" s="2" t="s">
        <v>15</v>
      </c>
    </row>
    <row r="23" spans="1:9" x14ac:dyDescent="0.35">
      <c r="A23" s="2"/>
      <c r="B23" s="2"/>
    </row>
    <row r="24" spans="1:9" x14ac:dyDescent="0.35">
      <c r="A24" s="40"/>
      <c r="B24" s="2" t="s">
        <v>16</v>
      </c>
    </row>
  </sheetData>
  <sortState xmlns:xlrd2="http://schemas.microsoft.com/office/spreadsheetml/2017/richdata2" ref="A7:H18">
    <sortCondition descending="1" ref="H7:H18"/>
  </sortState>
  <mergeCells count="6">
    <mergeCell ref="A1:I2"/>
    <mergeCell ref="A3:A4"/>
    <mergeCell ref="B3:C4"/>
    <mergeCell ref="D3:G3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FCC0-9E9E-4E27-8B97-9EB428C3CF73}">
  <dimension ref="A1:I19"/>
  <sheetViews>
    <sheetView tabSelected="1" topLeftCell="A3" workbookViewId="0">
      <selection activeCell="L14" sqref="L14"/>
    </sheetView>
  </sheetViews>
  <sheetFormatPr defaultColWidth="11" defaultRowHeight="15.5" x14ac:dyDescent="0.35"/>
  <cols>
    <col min="2" max="2" width="21.33203125" customWidth="1"/>
    <col min="3" max="3" width="22" customWidth="1"/>
  </cols>
  <sheetData>
    <row r="1" spans="1:9" x14ac:dyDescent="0.35">
      <c r="A1" s="72" t="s">
        <v>82</v>
      </c>
      <c r="B1" s="72"/>
      <c r="C1" s="72"/>
      <c r="D1" s="72"/>
      <c r="E1" s="72"/>
      <c r="F1" s="72"/>
      <c r="G1" s="72"/>
      <c r="H1" s="72"/>
      <c r="I1" s="72"/>
    </row>
    <row r="2" spans="1:9" ht="16" thickBot="1" x14ac:dyDescent="0.4">
      <c r="A2" s="73"/>
      <c r="B2" s="73"/>
      <c r="C2" s="73"/>
      <c r="D2" s="73"/>
      <c r="E2" s="73"/>
      <c r="F2" s="73"/>
      <c r="G2" s="73"/>
      <c r="H2" s="73"/>
      <c r="I2" s="73"/>
    </row>
    <row r="3" spans="1:9" x14ac:dyDescent="0.35">
      <c r="A3" s="59" t="s">
        <v>0</v>
      </c>
      <c r="B3" s="64" t="s">
        <v>1</v>
      </c>
      <c r="C3" s="65"/>
      <c r="D3" s="61" t="s">
        <v>2</v>
      </c>
      <c r="E3" s="62"/>
      <c r="F3" s="62"/>
      <c r="G3" s="63"/>
      <c r="H3" s="68" t="s">
        <v>3</v>
      </c>
      <c r="I3" s="70" t="s">
        <v>4</v>
      </c>
    </row>
    <row r="4" spans="1:9" x14ac:dyDescent="0.35">
      <c r="A4" s="60"/>
      <c r="B4" s="66"/>
      <c r="C4" s="67"/>
      <c r="D4" s="1" t="s">
        <v>42</v>
      </c>
      <c r="E4" s="1" t="s">
        <v>43</v>
      </c>
      <c r="F4" s="1" t="s">
        <v>44</v>
      </c>
      <c r="G4" s="1" t="s">
        <v>97</v>
      </c>
      <c r="H4" s="69"/>
      <c r="I4" s="71"/>
    </row>
    <row r="5" spans="1:9" x14ac:dyDescent="0.35">
      <c r="A5" s="20" t="s">
        <v>85</v>
      </c>
      <c r="B5" s="12" t="s">
        <v>91</v>
      </c>
      <c r="C5" s="12" t="s">
        <v>92</v>
      </c>
      <c r="D5" s="51">
        <v>24</v>
      </c>
      <c r="E5" s="15">
        <v>24</v>
      </c>
      <c r="F5" s="15"/>
      <c r="G5" s="15">
        <f>30*1.5</f>
        <v>45</v>
      </c>
      <c r="H5" s="16">
        <f t="shared" ref="H5:H12" si="0">SUM(D5:G5)</f>
        <v>93</v>
      </c>
      <c r="I5" s="52">
        <f>+H5-D5</f>
        <v>69</v>
      </c>
    </row>
    <row r="6" spans="1:9" x14ac:dyDescent="0.35">
      <c r="A6" s="41" t="s">
        <v>84</v>
      </c>
      <c r="B6" s="44" t="s">
        <v>89</v>
      </c>
      <c r="C6" s="44" t="s">
        <v>90</v>
      </c>
      <c r="D6" s="42">
        <v>30</v>
      </c>
      <c r="E6" s="42">
        <v>30</v>
      </c>
      <c r="F6" s="42"/>
      <c r="G6" s="42"/>
      <c r="H6" s="43">
        <f>SUM(D6:G6)</f>
        <v>60</v>
      </c>
      <c r="I6" s="21"/>
    </row>
    <row r="7" spans="1:9" ht="31" x14ac:dyDescent="0.35">
      <c r="A7" s="41" t="s">
        <v>88</v>
      </c>
      <c r="B7" s="35" t="s">
        <v>96</v>
      </c>
      <c r="C7" s="58" t="s">
        <v>115</v>
      </c>
      <c r="D7" s="42">
        <v>19</v>
      </c>
      <c r="E7" s="42"/>
      <c r="F7" s="42"/>
      <c r="G7" s="42">
        <f>21*1.5</f>
        <v>31.5</v>
      </c>
      <c r="H7" s="43">
        <f>SUM(D7:G7)</f>
        <v>50.5</v>
      </c>
      <c r="I7" s="21"/>
    </row>
    <row r="8" spans="1:9" x14ac:dyDescent="0.35">
      <c r="A8" s="41" t="s">
        <v>112</v>
      </c>
      <c r="B8" s="44" t="s">
        <v>113</v>
      </c>
      <c r="C8" s="44" t="s">
        <v>114</v>
      </c>
      <c r="D8" s="42"/>
      <c r="E8" s="42"/>
      <c r="F8" s="42"/>
      <c r="G8" s="42">
        <f>24*1.5</f>
        <v>36</v>
      </c>
      <c r="H8" s="43">
        <f>SUM(D8:G8)</f>
        <v>36</v>
      </c>
      <c r="I8" s="21"/>
    </row>
    <row r="9" spans="1:9" x14ac:dyDescent="0.35">
      <c r="A9" s="41" t="s">
        <v>116</v>
      </c>
      <c r="B9" s="35" t="s">
        <v>117</v>
      </c>
      <c r="C9" s="45" t="s">
        <v>118</v>
      </c>
      <c r="D9" s="42"/>
      <c r="E9" s="42"/>
      <c r="F9" s="42"/>
      <c r="G9" s="42">
        <f>19*1.5</f>
        <v>28.5</v>
      </c>
      <c r="H9" s="43">
        <f>SUM(D9:G9)</f>
        <v>28.5</v>
      </c>
      <c r="I9" s="21"/>
    </row>
    <row r="10" spans="1:9" x14ac:dyDescent="0.35">
      <c r="A10" s="41" t="s">
        <v>119</v>
      </c>
      <c r="B10" s="44" t="s">
        <v>120</v>
      </c>
      <c r="C10" s="44" t="s">
        <v>121</v>
      </c>
      <c r="D10" s="42"/>
      <c r="E10" s="42"/>
      <c r="F10" s="42"/>
      <c r="G10" s="42">
        <f>17*1.5</f>
        <v>25.5</v>
      </c>
      <c r="H10" s="43">
        <f>SUM(D10:G10)</f>
        <v>25.5</v>
      </c>
      <c r="I10" s="21"/>
    </row>
    <row r="11" spans="1:9" x14ac:dyDescent="0.35">
      <c r="A11" s="41" t="s">
        <v>86</v>
      </c>
      <c r="B11" s="44" t="s">
        <v>27</v>
      </c>
      <c r="C11" s="44" t="s">
        <v>93</v>
      </c>
      <c r="D11" s="42"/>
      <c r="E11" s="42">
        <v>21</v>
      </c>
      <c r="F11" s="42"/>
      <c r="G11" s="42"/>
      <c r="H11" s="43">
        <f>SUM(D11:G11)</f>
        <v>21</v>
      </c>
      <c r="I11" s="21"/>
    </row>
    <row r="12" spans="1:9" ht="16" thickBot="1" x14ac:dyDescent="0.4">
      <c r="A12" s="46" t="s">
        <v>87</v>
      </c>
      <c r="B12" s="47" t="s">
        <v>94</v>
      </c>
      <c r="C12" s="47" t="s">
        <v>95</v>
      </c>
      <c r="D12" s="48">
        <v>21</v>
      </c>
      <c r="E12" s="48"/>
      <c r="F12" s="48"/>
      <c r="G12" s="48"/>
      <c r="H12" s="49">
        <f>SUM(D12:G12)</f>
        <v>21</v>
      </c>
      <c r="I12" s="22"/>
    </row>
    <row r="15" spans="1:9" x14ac:dyDescent="0.35">
      <c r="A15" s="3"/>
      <c r="B15" s="2" t="s">
        <v>14</v>
      </c>
    </row>
    <row r="16" spans="1:9" x14ac:dyDescent="0.35">
      <c r="A16" s="2"/>
      <c r="B16" s="2"/>
    </row>
    <row r="17" spans="1:2" x14ac:dyDescent="0.35">
      <c r="A17" s="4"/>
      <c r="B17" s="2" t="s">
        <v>15</v>
      </c>
    </row>
    <row r="18" spans="1:2" x14ac:dyDescent="0.35">
      <c r="A18" s="2"/>
      <c r="B18" s="2"/>
    </row>
    <row r="19" spans="1:2" x14ac:dyDescent="0.35">
      <c r="A19" s="40"/>
      <c r="B19" s="2" t="s">
        <v>16</v>
      </c>
    </row>
  </sheetData>
  <sortState xmlns:xlrd2="http://schemas.microsoft.com/office/spreadsheetml/2017/richdata2" ref="A6:H13">
    <sortCondition descending="1" ref="H6:H13"/>
  </sortState>
  <mergeCells count="6">
    <mergeCell ref="A1:I2"/>
    <mergeCell ref="A3:A4"/>
    <mergeCell ref="B3:C4"/>
    <mergeCell ref="D3:G3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TR1</vt:lpstr>
      <vt:lpstr>TR2</vt:lpstr>
      <vt:lpstr>TR3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tadas</cp:lastModifiedBy>
  <dcterms:created xsi:type="dcterms:W3CDTF">2020-11-25T13:14:05Z</dcterms:created>
  <dcterms:modified xsi:type="dcterms:W3CDTF">2021-10-28T13:46:28Z</dcterms:modified>
</cp:coreProperties>
</file>