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 activeTab="6"/>
  </bookViews>
  <sheets>
    <sheet name="Prologue" sheetId="11" r:id="rId1"/>
    <sheet name="OR1" sheetId="1" r:id="rId2"/>
    <sheet name="OR2" sheetId="6" r:id="rId3"/>
    <sheet name="OR3" sheetId="10" r:id="rId4"/>
    <sheet name="SR1" sheetId="8" r:id="rId5"/>
    <sheet name="SR2" sheetId="9" r:id="rId6"/>
    <sheet name="Summary" sheetId="5" r:id="rId7"/>
  </sheets>
  <calcPr calcId="152511"/>
</workbook>
</file>

<file path=xl/calcChain.xml><?xml version="1.0" encoding="utf-8"?>
<calcChain xmlns="http://schemas.openxmlformats.org/spreadsheetml/2006/main">
  <c r="F10" i="1" l="1"/>
  <c r="F13" i="1"/>
  <c r="F11" i="1"/>
  <c r="F12" i="1"/>
  <c r="F9" i="1"/>
  <c r="F17" i="1"/>
  <c r="F16" i="1"/>
  <c r="F15" i="1"/>
  <c r="F14" i="1"/>
  <c r="F11" i="9" l="1"/>
  <c r="F10" i="9"/>
  <c r="F9" i="9"/>
  <c r="F13" i="9"/>
  <c r="F15" i="9"/>
  <c r="F14" i="9"/>
  <c r="F12" i="9"/>
  <c r="F9" i="6"/>
  <c r="F12" i="6"/>
  <c r="F11" i="6"/>
  <c r="F10" i="6"/>
  <c r="F16" i="6"/>
  <c r="F13" i="6"/>
  <c r="F14" i="6"/>
  <c r="F15" i="6"/>
  <c r="F16" i="8"/>
  <c r="F12" i="8"/>
  <c r="F9" i="8"/>
  <c r="F13" i="8"/>
  <c r="F11" i="8"/>
  <c r="F14" i="8"/>
  <c r="F15" i="8"/>
  <c r="F10" i="8" l="1"/>
  <c r="F12" i="10" l="1"/>
  <c r="F14" i="10"/>
  <c r="F9" i="10"/>
  <c r="F15" i="10"/>
  <c r="F10" i="10"/>
  <c r="F18" i="10"/>
  <c r="F11" i="10"/>
  <c r="F13" i="10"/>
  <c r="F17" i="10"/>
  <c r="F16" i="10"/>
  <c r="I17" i="5" l="1"/>
  <c r="I15" i="5"/>
  <c r="I16" i="5"/>
  <c r="I10" i="5"/>
  <c r="I12" i="5"/>
  <c r="I9" i="5"/>
  <c r="I14" i="5"/>
  <c r="I11" i="5"/>
  <c r="H18" i="5"/>
  <c r="H15" i="5"/>
  <c r="H16" i="5"/>
  <c r="H10" i="5"/>
  <c r="H12" i="5"/>
  <c r="H9" i="5"/>
  <c r="H14" i="5"/>
  <c r="H11" i="5"/>
  <c r="H19" i="5"/>
  <c r="G17" i="5"/>
  <c r="G18" i="5"/>
  <c r="G15" i="5"/>
  <c r="G16" i="5"/>
  <c r="G10" i="5"/>
  <c r="G12" i="5"/>
  <c r="G9" i="5"/>
  <c r="G14" i="5"/>
  <c r="G11" i="5"/>
  <c r="G19" i="5"/>
  <c r="I13" i="5"/>
  <c r="H13" i="5"/>
  <c r="G13" i="5"/>
  <c r="F10" i="5"/>
  <c r="F12" i="5"/>
  <c r="F9" i="5"/>
  <c r="F14" i="5"/>
  <c r="F11" i="5"/>
  <c r="F17" i="5"/>
  <c r="F18" i="5"/>
  <c r="F15" i="5"/>
  <c r="F16" i="5"/>
  <c r="F13" i="5"/>
  <c r="E10" i="5"/>
  <c r="E12" i="5"/>
  <c r="E9" i="5"/>
  <c r="E14" i="5"/>
  <c r="E11" i="5"/>
  <c r="E17" i="5"/>
  <c r="E15" i="5"/>
  <c r="E16" i="5"/>
  <c r="E13" i="5"/>
  <c r="D13" i="5"/>
  <c r="D10" i="5"/>
  <c r="D12" i="5"/>
  <c r="D9" i="5"/>
  <c r="D14" i="5"/>
  <c r="D11" i="5"/>
  <c r="D19" i="5"/>
  <c r="D17" i="5"/>
  <c r="D18" i="5"/>
  <c r="D15" i="5"/>
  <c r="D16" i="5"/>
  <c r="G23" i="9"/>
  <c r="G23" i="8"/>
  <c r="G23" i="10"/>
  <c r="G23" i="6"/>
  <c r="G23" i="11"/>
  <c r="J16" i="5" l="1"/>
  <c r="J19" i="5"/>
  <c r="J14" i="5"/>
  <c r="J12" i="5"/>
  <c r="J17" i="5"/>
  <c r="J18" i="5"/>
  <c r="J11" i="5"/>
  <c r="J10" i="5"/>
  <c r="J15" i="5"/>
  <c r="J9" i="5"/>
  <c r="H22" i="5"/>
  <c r="G23" i="1"/>
  <c r="J13" i="5" l="1"/>
</calcChain>
</file>

<file path=xl/sharedStrings.xml><?xml version="1.0" encoding="utf-8"?>
<sst xmlns="http://schemas.openxmlformats.org/spreadsheetml/2006/main" count="283" uniqueCount="63">
  <si>
    <t>Nr.</t>
  </si>
  <si>
    <t>SR1</t>
  </si>
  <si>
    <t>SR2</t>
  </si>
  <si>
    <t>Vairuotojas</t>
  </si>
  <si>
    <t>Šturmanai</t>
  </si>
  <si>
    <t>Taškai už etapą</t>
  </si>
  <si>
    <t>OR2</t>
  </si>
  <si>
    <t>Arūnas Simanavičius</t>
  </si>
  <si>
    <t>Edgaras Simanavičius</t>
  </si>
  <si>
    <t>Juozas Duoba</t>
  </si>
  <si>
    <t>Donatas Kulbauskas</t>
  </si>
  <si>
    <t>Paulius Kudaba</t>
  </si>
  <si>
    <t>Ramūnas Skurdelis</t>
  </si>
  <si>
    <t>Emilis Garunkštis</t>
  </si>
  <si>
    <t>Joel Purga</t>
  </si>
  <si>
    <t>Lauri Junkin</t>
  </si>
  <si>
    <t>Edvins Vansovics</t>
  </si>
  <si>
    <t>Oskars Sendo</t>
  </si>
  <si>
    <t>Vilnis Zeiza</t>
  </si>
  <si>
    <t>Aigars Zeiza</t>
  </si>
  <si>
    <t>Vidas Ciuta</t>
  </si>
  <si>
    <t>Renatas Zilys</t>
  </si>
  <si>
    <t>Marcin Łukaszewski</t>
  </si>
  <si>
    <t>Pavel Emelin</t>
  </si>
  <si>
    <t>Dovydas Jasaitis</t>
  </si>
  <si>
    <t>Aurelijus Barauskas</t>
  </si>
  <si>
    <t>Vytautas Pušinskis</t>
  </si>
  <si>
    <t>Start</t>
  </si>
  <si>
    <t>Finish</t>
  </si>
  <si>
    <t>Time</t>
  </si>
  <si>
    <t>Place</t>
  </si>
  <si>
    <t>Point</t>
  </si>
  <si>
    <t>wpt</t>
  </si>
  <si>
    <t>Kęstutis Skeberdis</t>
  </si>
  <si>
    <r>
      <t>2019m. Lietuvos pravažumo čempionato II-asis etapas, 4x4NEZ Championship stage II,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Kupiškis</t>
    </r>
  </si>
  <si>
    <t>Driver</t>
  </si>
  <si>
    <t>2019m. Lietuvos pravažumo čempionato II-asis etapas, 4x4NEZ Championship stage II, Kupiškis</t>
  </si>
  <si>
    <t>Class TR3 / Summary</t>
  </si>
  <si>
    <t>Prologue</t>
  </si>
  <si>
    <t>OR1</t>
  </si>
  <si>
    <t>OR3</t>
  </si>
  <si>
    <t>Summary</t>
  </si>
  <si>
    <t>Plqace</t>
  </si>
  <si>
    <r>
      <t xml:space="preserve">Head of Competition </t>
    </r>
    <r>
      <rPr>
        <b/>
        <sz val="11"/>
        <color theme="1"/>
        <rFont val="Calibri"/>
        <family val="2"/>
        <scheme val="minor"/>
      </rPr>
      <t>Naglis Čepelis</t>
    </r>
  </si>
  <si>
    <t>304 LT</t>
  </si>
  <si>
    <t>304 EE</t>
  </si>
  <si>
    <t>Darius Buckus</t>
  </si>
  <si>
    <t>Class TR3 / Prologue</t>
  </si>
  <si>
    <r>
      <t xml:space="preserve">Class TR3 / OR1 / </t>
    </r>
    <r>
      <rPr>
        <sz val="11"/>
        <rFont val="Calibri"/>
        <family val="2"/>
        <scheme val="minor"/>
      </rPr>
      <t>Time limit 2h 00min</t>
    </r>
  </si>
  <si>
    <r>
      <t xml:space="preserve">Class TR3 / OR2 / </t>
    </r>
    <r>
      <rPr>
        <sz val="11"/>
        <rFont val="Calibri"/>
        <family val="2"/>
        <scheme val="minor"/>
      </rPr>
      <t>Time limit 3h 00min</t>
    </r>
  </si>
  <si>
    <t>circle</t>
  </si>
  <si>
    <t>N.F.</t>
  </si>
  <si>
    <r>
      <t xml:space="preserve">Class TR3 / OR3 / </t>
    </r>
    <r>
      <rPr>
        <sz val="11"/>
        <rFont val="Calibri"/>
        <family val="2"/>
        <scheme val="minor"/>
      </rPr>
      <t>Time limit 2h 30min</t>
    </r>
  </si>
  <si>
    <t>wpt 20</t>
  </si>
  <si>
    <r>
      <t xml:space="preserve">Class TR3 / SR1/ </t>
    </r>
    <r>
      <rPr>
        <sz val="11"/>
        <rFont val="Calibri"/>
        <family val="2"/>
        <scheme val="minor"/>
      </rPr>
      <t>Time limit 1h 30min</t>
    </r>
  </si>
  <si>
    <t>N.S.</t>
  </si>
  <si>
    <t>wpt23</t>
  </si>
  <si>
    <t>N.F</t>
  </si>
  <si>
    <t>wpt22</t>
  </si>
  <si>
    <t>R.L.</t>
  </si>
  <si>
    <r>
      <t xml:space="preserve">Class TR3 / SR2 / </t>
    </r>
    <r>
      <rPr>
        <sz val="11"/>
        <rFont val="Calibri"/>
        <family val="2"/>
        <scheme val="minor"/>
      </rPr>
      <t>Time limit 1h 00min</t>
    </r>
  </si>
  <si>
    <t>official results</t>
  </si>
  <si>
    <t>crossing red 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</si>
</sst>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1"/>
      <name val="Calibri"/>
      <family val="2"/>
      <scheme val="minor"/>
    </font>
    <font>
      <sz val="12"/>
      <color rgb="FF00000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CC0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left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0" fillId="0" borderId="0" xfId="0" applyFill="1"/>
    <xf numFmtId="0" fontId="2" fillId="3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5" fillId="2" borderId="14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20" fontId="10" fillId="0" borderId="1" xfId="0" applyNumberFormat="1" applyFont="1" applyFill="1" applyBorder="1" applyAlignment="1">
      <alignment horizontal="center" vertical="center"/>
    </xf>
    <xf numFmtId="21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" fontId="5" fillId="2" borderId="21" xfId="0" applyNumberFormat="1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1" fontId="12" fillId="2" borderId="21" xfId="0" applyNumberFormat="1" applyFont="1" applyFill="1" applyBorder="1" applyAlignment="1">
      <alignment horizontal="center" vertical="center"/>
    </xf>
    <xf numFmtId="47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47" fontId="8" fillId="0" borderId="1" xfId="0" applyNumberFormat="1" applyFont="1" applyFill="1" applyBorder="1" applyAlignment="1">
      <alignment horizontal="center" vertical="center"/>
    </xf>
    <xf numFmtId="20" fontId="8" fillId="0" borderId="1" xfId="0" applyNumberFormat="1" applyFont="1" applyFill="1" applyBorder="1" applyAlignment="1">
      <alignment horizontal="center" vertical="center"/>
    </xf>
    <xf numFmtId="2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8" fillId="0" borderId="18" xfId="0" applyNumberFormat="1" applyFont="1" applyBorder="1" applyAlignment="1">
      <alignment horizontal="center" vertical="center"/>
    </xf>
    <xf numFmtId="0" fontId="0" fillId="0" borderId="1" xfId="0" applyFill="1" applyBorder="1"/>
    <xf numFmtId="20" fontId="8" fillId="0" borderId="0" xfId="0" applyNumberFormat="1" applyFont="1" applyFill="1" applyBorder="1" applyAlignment="1">
      <alignment horizontal="center" vertical="center"/>
    </xf>
    <xf numFmtId="21" fontId="8" fillId="5" borderId="1" xfId="0" applyNumberFormat="1" applyFont="1" applyFill="1" applyBorder="1" applyAlignment="1">
      <alignment horizontal="center" vertical="center"/>
    </xf>
    <xf numFmtId="1" fontId="8" fillId="0" borderId="16" xfId="0" applyNumberFormat="1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1" fontId="8" fillId="0" borderId="17" xfId="0" applyNumberFormat="1" applyFont="1" applyBorder="1" applyAlignment="1">
      <alignment horizontal="center" vertical="center"/>
    </xf>
    <xf numFmtId="1" fontId="8" fillId="0" borderId="19" xfId="0" applyNumberFormat="1" applyFont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1" fontId="10" fillId="0" borderId="4" xfId="0" applyNumberFormat="1" applyFont="1" applyBorder="1" applyAlignment="1">
      <alignment horizontal="center" vertical="center"/>
    </xf>
    <xf numFmtId="1" fontId="10" fillId="0" borderId="10" xfId="0" applyNumberFormat="1" applyFont="1" applyBorder="1" applyAlignment="1">
      <alignment horizontal="center" vertical="center"/>
    </xf>
    <xf numFmtId="1" fontId="10" fillId="0" borderId="16" xfId="0" applyNumberFormat="1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" fontId="10" fillId="0" borderId="1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1" fontId="8" fillId="5" borderId="18" xfId="0" applyNumberFormat="1" applyFont="1" applyFill="1" applyBorder="1" applyAlignment="1">
      <alignment horizontal="center" vertical="center"/>
    </xf>
    <xf numFmtId="1" fontId="12" fillId="2" borderId="23" xfId="0" applyNumberFormat="1" applyFont="1" applyFill="1" applyBorder="1" applyAlignment="1">
      <alignment horizontal="center" vertical="center"/>
    </xf>
    <xf numFmtId="20" fontId="10" fillId="0" borderId="4" xfId="0" applyNumberFormat="1" applyFont="1" applyFill="1" applyBorder="1" applyAlignment="1">
      <alignment horizontal="center" vertical="center"/>
    </xf>
    <xf numFmtId="21" fontId="10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20" fontId="8" fillId="0" borderId="18" xfId="0" applyNumberFormat="1" applyFont="1" applyFill="1" applyBorder="1" applyAlignment="1">
      <alignment horizontal="center" vertical="center"/>
    </xf>
    <xf numFmtId="21" fontId="8" fillId="0" borderId="18" xfId="0" applyNumberFormat="1" applyFont="1" applyFill="1" applyBorder="1" applyAlignment="1">
      <alignment horizontal="center" vertical="center"/>
    </xf>
    <xf numFmtId="21" fontId="8" fillId="5" borderId="18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47" fontId="10" fillId="0" borderId="4" xfId="0" applyNumberFormat="1" applyFont="1" applyFill="1" applyBorder="1" applyAlignment="1">
      <alignment horizontal="center" vertical="center"/>
    </xf>
    <xf numFmtId="20" fontId="10" fillId="0" borderId="18" xfId="0" applyNumberFormat="1" applyFont="1" applyFill="1" applyBorder="1" applyAlignment="1">
      <alignment horizontal="center" vertical="center"/>
    </xf>
    <xf numFmtId="21" fontId="10" fillId="0" borderId="18" xfId="0" applyNumberFormat="1" applyFont="1" applyFill="1" applyBorder="1" applyAlignment="1">
      <alignment horizontal="center" vertical="center"/>
    </xf>
    <xf numFmtId="47" fontId="8" fillId="0" borderId="18" xfId="0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2" fontId="0" fillId="0" borderId="0" xfId="0" applyNumberForma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6024</xdr:rowOff>
    </xdr:from>
    <xdr:to>
      <xdr:col>1</xdr:col>
      <xdr:colOff>1252565</xdr:colOff>
      <xdr:row>4</xdr:row>
      <xdr:rowOff>27335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" y="196524"/>
          <a:ext cx="1081115" cy="592811"/>
        </a:xfrm>
        <a:prstGeom prst="rect">
          <a:avLst/>
        </a:prstGeom>
      </xdr:spPr>
    </xdr:pic>
    <xdr:clientData/>
  </xdr:twoCellAnchor>
  <xdr:twoCellAnchor editAs="oneCell">
    <xdr:from>
      <xdr:col>2</xdr:col>
      <xdr:colOff>1885951</xdr:colOff>
      <xdr:row>1</xdr:row>
      <xdr:rowOff>117755</xdr:rowOff>
    </xdr:from>
    <xdr:to>
      <xdr:col>7</xdr:col>
      <xdr:colOff>133350</xdr:colOff>
      <xdr:row>3</xdr:row>
      <xdr:rowOff>87053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5276" y="308255"/>
          <a:ext cx="1019174" cy="350298"/>
        </a:xfrm>
        <a:prstGeom prst="rect">
          <a:avLst/>
        </a:prstGeom>
      </xdr:spPr>
    </xdr:pic>
    <xdr:clientData/>
  </xdr:twoCellAnchor>
  <xdr:twoCellAnchor editAs="oneCell">
    <xdr:from>
      <xdr:col>2</xdr:col>
      <xdr:colOff>1040107</xdr:colOff>
      <xdr:row>1</xdr:row>
      <xdr:rowOff>5733</xdr:rowOff>
    </xdr:from>
    <xdr:to>
      <xdr:col>2</xdr:col>
      <xdr:colOff>1551815</xdr:colOff>
      <xdr:row>4</xdr:row>
      <xdr:rowOff>8575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9432" y="196233"/>
          <a:ext cx="511708" cy="574342"/>
        </a:xfrm>
        <a:prstGeom prst="rect">
          <a:avLst/>
        </a:prstGeom>
      </xdr:spPr>
    </xdr:pic>
    <xdr:clientData/>
  </xdr:twoCellAnchor>
  <xdr:twoCellAnchor editAs="oneCell">
    <xdr:from>
      <xdr:col>1</xdr:col>
      <xdr:colOff>1586702</xdr:colOff>
      <xdr:row>1</xdr:row>
      <xdr:rowOff>97383</xdr:rowOff>
    </xdr:from>
    <xdr:to>
      <xdr:col>2</xdr:col>
      <xdr:colOff>772645</xdr:colOff>
      <xdr:row>3</xdr:row>
      <xdr:rowOff>126476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0577" y="287883"/>
          <a:ext cx="881393" cy="4100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1257300</xdr:colOff>
      <xdr:row>0</xdr:row>
      <xdr:rowOff>167949</xdr:rowOff>
    </xdr:from>
    <xdr:to>
      <xdr:col>2</xdr:col>
      <xdr:colOff>642965</xdr:colOff>
      <xdr:row>3</xdr:row>
      <xdr:rowOff>189260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358449"/>
          <a:ext cx="1081115" cy="592811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266701</xdr:colOff>
      <xdr:row>1</xdr:row>
      <xdr:rowOff>98705</xdr:rowOff>
    </xdr:from>
    <xdr:to>
      <xdr:col>5</xdr:col>
      <xdr:colOff>533400</xdr:colOff>
      <xdr:row>3</xdr:row>
      <xdr:rowOff>68003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1" y="479705"/>
          <a:ext cx="1019174" cy="350298"/>
        </a:xfrm>
        <a:prstGeom prst="rect">
          <a:avLst/>
        </a:prstGeom>
      </xdr:spPr>
    </xdr:pic>
    <xdr:clientData/>
  </xdr:twoCellAnchor>
  <xdr:twoCellAnchor editAs="oneCell">
    <xdr:from>
      <xdr:col>3</xdr:col>
      <xdr:colOff>173332</xdr:colOff>
      <xdr:row>0</xdr:row>
      <xdr:rowOff>177183</xdr:rowOff>
    </xdr:from>
    <xdr:to>
      <xdr:col>3</xdr:col>
      <xdr:colOff>685040</xdr:colOff>
      <xdr:row>3</xdr:row>
      <xdr:rowOff>180025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1957" y="367683"/>
          <a:ext cx="511708" cy="574342"/>
        </a:xfrm>
        <a:prstGeom prst="rect">
          <a:avLst/>
        </a:prstGeom>
      </xdr:spPr>
    </xdr:pic>
    <xdr:clientData/>
  </xdr:twoCellAnchor>
  <xdr:twoCellAnchor editAs="oneCell">
    <xdr:from>
      <xdr:col>2</xdr:col>
      <xdr:colOff>977102</xdr:colOff>
      <xdr:row>1</xdr:row>
      <xdr:rowOff>68808</xdr:rowOff>
    </xdr:from>
    <xdr:to>
      <xdr:col>2</xdr:col>
      <xdr:colOff>1858495</xdr:colOff>
      <xdr:row>3</xdr:row>
      <xdr:rowOff>97901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6427" y="449808"/>
          <a:ext cx="881393" cy="4100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1257300</xdr:colOff>
      <xdr:row>0</xdr:row>
      <xdr:rowOff>167949</xdr:rowOff>
    </xdr:from>
    <xdr:to>
      <xdr:col>2</xdr:col>
      <xdr:colOff>642965</xdr:colOff>
      <xdr:row>3</xdr:row>
      <xdr:rowOff>189260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358449"/>
          <a:ext cx="1081115" cy="592811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266701</xdr:colOff>
      <xdr:row>1</xdr:row>
      <xdr:rowOff>98705</xdr:rowOff>
    </xdr:from>
    <xdr:to>
      <xdr:col>5</xdr:col>
      <xdr:colOff>533400</xdr:colOff>
      <xdr:row>3</xdr:row>
      <xdr:rowOff>68003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1" y="479705"/>
          <a:ext cx="1019174" cy="350298"/>
        </a:xfrm>
        <a:prstGeom prst="rect">
          <a:avLst/>
        </a:prstGeom>
      </xdr:spPr>
    </xdr:pic>
    <xdr:clientData/>
  </xdr:twoCellAnchor>
  <xdr:twoCellAnchor editAs="oneCell">
    <xdr:from>
      <xdr:col>3</xdr:col>
      <xdr:colOff>173332</xdr:colOff>
      <xdr:row>0</xdr:row>
      <xdr:rowOff>177183</xdr:rowOff>
    </xdr:from>
    <xdr:to>
      <xdr:col>3</xdr:col>
      <xdr:colOff>685040</xdr:colOff>
      <xdr:row>3</xdr:row>
      <xdr:rowOff>180025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1957" y="367683"/>
          <a:ext cx="511708" cy="574342"/>
        </a:xfrm>
        <a:prstGeom prst="rect">
          <a:avLst/>
        </a:prstGeom>
      </xdr:spPr>
    </xdr:pic>
    <xdr:clientData/>
  </xdr:twoCellAnchor>
  <xdr:twoCellAnchor editAs="oneCell">
    <xdr:from>
      <xdr:col>2</xdr:col>
      <xdr:colOff>977102</xdr:colOff>
      <xdr:row>1</xdr:row>
      <xdr:rowOff>68808</xdr:rowOff>
    </xdr:from>
    <xdr:to>
      <xdr:col>2</xdr:col>
      <xdr:colOff>1858495</xdr:colOff>
      <xdr:row>3</xdr:row>
      <xdr:rowOff>97901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6427" y="449808"/>
          <a:ext cx="881393" cy="4100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1257300</xdr:colOff>
      <xdr:row>0</xdr:row>
      <xdr:rowOff>167949</xdr:rowOff>
    </xdr:from>
    <xdr:to>
      <xdr:col>2</xdr:col>
      <xdr:colOff>642965</xdr:colOff>
      <xdr:row>3</xdr:row>
      <xdr:rowOff>189260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358449"/>
          <a:ext cx="1081115" cy="592811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266701</xdr:colOff>
      <xdr:row>1</xdr:row>
      <xdr:rowOff>98705</xdr:rowOff>
    </xdr:from>
    <xdr:to>
      <xdr:col>5</xdr:col>
      <xdr:colOff>533400</xdr:colOff>
      <xdr:row>3</xdr:row>
      <xdr:rowOff>68003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1" y="479705"/>
          <a:ext cx="1019174" cy="350298"/>
        </a:xfrm>
        <a:prstGeom prst="rect">
          <a:avLst/>
        </a:prstGeom>
      </xdr:spPr>
    </xdr:pic>
    <xdr:clientData/>
  </xdr:twoCellAnchor>
  <xdr:twoCellAnchor editAs="oneCell">
    <xdr:from>
      <xdr:col>3</xdr:col>
      <xdr:colOff>173332</xdr:colOff>
      <xdr:row>0</xdr:row>
      <xdr:rowOff>177183</xdr:rowOff>
    </xdr:from>
    <xdr:to>
      <xdr:col>3</xdr:col>
      <xdr:colOff>685040</xdr:colOff>
      <xdr:row>3</xdr:row>
      <xdr:rowOff>180025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1957" y="367683"/>
          <a:ext cx="511708" cy="574342"/>
        </a:xfrm>
        <a:prstGeom prst="rect">
          <a:avLst/>
        </a:prstGeom>
      </xdr:spPr>
    </xdr:pic>
    <xdr:clientData/>
  </xdr:twoCellAnchor>
  <xdr:twoCellAnchor editAs="oneCell">
    <xdr:from>
      <xdr:col>2</xdr:col>
      <xdr:colOff>977102</xdr:colOff>
      <xdr:row>1</xdr:row>
      <xdr:rowOff>68808</xdr:rowOff>
    </xdr:from>
    <xdr:to>
      <xdr:col>2</xdr:col>
      <xdr:colOff>1858495</xdr:colOff>
      <xdr:row>3</xdr:row>
      <xdr:rowOff>97901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6427" y="449808"/>
          <a:ext cx="881393" cy="4100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1257300</xdr:colOff>
      <xdr:row>0</xdr:row>
      <xdr:rowOff>167949</xdr:rowOff>
    </xdr:from>
    <xdr:to>
      <xdr:col>2</xdr:col>
      <xdr:colOff>642965</xdr:colOff>
      <xdr:row>3</xdr:row>
      <xdr:rowOff>189260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358449"/>
          <a:ext cx="1081115" cy="592811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266701</xdr:colOff>
      <xdr:row>1</xdr:row>
      <xdr:rowOff>98705</xdr:rowOff>
    </xdr:from>
    <xdr:to>
      <xdr:col>5</xdr:col>
      <xdr:colOff>533400</xdr:colOff>
      <xdr:row>3</xdr:row>
      <xdr:rowOff>68003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1" y="479705"/>
          <a:ext cx="1019174" cy="350298"/>
        </a:xfrm>
        <a:prstGeom prst="rect">
          <a:avLst/>
        </a:prstGeom>
      </xdr:spPr>
    </xdr:pic>
    <xdr:clientData/>
  </xdr:twoCellAnchor>
  <xdr:twoCellAnchor editAs="oneCell">
    <xdr:from>
      <xdr:col>3</xdr:col>
      <xdr:colOff>173332</xdr:colOff>
      <xdr:row>0</xdr:row>
      <xdr:rowOff>177183</xdr:rowOff>
    </xdr:from>
    <xdr:to>
      <xdr:col>3</xdr:col>
      <xdr:colOff>685040</xdr:colOff>
      <xdr:row>3</xdr:row>
      <xdr:rowOff>180025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1957" y="367683"/>
          <a:ext cx="511708" cy="574342"/>
        </a:xfrm>
        <a:prstGeom prst="rect">
          <a:avLst/>
        </a:prstGeom>
      </xdr:spPr>
    </xdr:pic>
    <xdr:clientData/>
  </xdr:twoCellAnchor>
  <xdr:twoCellAnchor editAs="oneCell">
    <xdr:from>
      <xdr:col>2</xdr:col>
      <xdr:colOff>977102</xdr:colOff>
      <xdr:row>1</xdr:row>
      <xdr:rowOff>68808</xdr:rowOff>
    </xdr:from>
    <xdr:to>
      <xdr:col>2</xdr:col>
      <xdr:colOff>1858495</xdr:colOff>
      <xdr:row>3</xdr:row>
      <xdr:rowOff>97901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6427" y="449808"/>
          <a:ext cx="881393" cy="4100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1257300</xdr:colOff>
      <xdr:row>0</xdr:row>
      <xdr:rowOff>167949</xdr:rowOff>
    </xdr:from>
    <xdr:to>
      <xdr:col>2</xdr:col>
      <xdr:colOff>642965</xdr:colOff>
      <xdr:row>3</xdr:row>
      <xdr:rowOff>189260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358449"/>
          <a:ext cx="1081115" cy="592811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266701</xdr:colOff>
      <xdr:row>1</xdr:row>
      <xdr:rowOff>98705</xdr:rowOff>
    </xdr:from>
    <xdr:to>
      <xdr:col>5</xdr:col>
      <xdr:colOff>533400</xdr:colOff>
      <xdr:row>3</xdr:row>
      <xdr:rowOff>68003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1" y="479705"/>
          <a:ext cx="1019174" cy="350298"/>
        </a:xfrm>
        <a:prstGeom prst="rect">
          <a:avLst/>
        </a:prstGeom>
      </xdr:spPr>
    </xdr:pic>
    <xdr:clientData/>
  </xdr:twoCellAnchor>
  <xdr:twoCellAnchor editAs="oneCell">
    <xdr:from>
      <xdr:col>3</xdr:col>
      <xdr:colOff>173332</xdr:colOff>
      <xdr:row>0</xdr:row>
      <xdr:rowOff>177183</xdr:rowOff>
    </xdr:from>
    <xdr:to>
      <xdr:col>3</xdr:col>
      <xdr:colOff>685040</xdr:colOff>
      <xdr:row>3</xdr:row>
      <xdr:rowOff>180025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1957" y="367683"/>
          <a:ext cx="511708" cy="574342"/>
        </a:xfrm>
        <a:prstGeom prst="rect">
          <a:avLst/>
        </a:prstGeom>
      </xdr:spPr>
    </xdr:pic>
    <xdr:clientData/>
  </xdr:twoCellAnchor>
  <xdr:twoCellAnchor editAs="oneCell">
    <xdr:from>
      <xdr:col>2</xdr:col>
      <xdr:colOff>977102</xdr:colOff>
      <xdr:row>1</xdr:row>
      <xdr:rowOff>68808</xdr:rowOff>
    </xdr:from>
    <xdr:to>
      <xdr:col>2</xdr:col>
      <xdr:colOff>1858495</xdr:colOff>
      <xdr:row>3</xdr:row>
      <xdr:rowOff>97901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6427" y="449808"/>
          <a:ext cx="881393" cy="41009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1371600</xdr:colOff>
      <xdr:row>0</xdr:row>
      <xdr:rowOff>104775</xdr:rowOff>
    </xdr:from>
    <xdr:to>
      <xdr:col>2</xdr:col>
      <xdr:colOff>757265</xdr:colOff>
      <xdr:row>3</xdr:row>
      <xdr:rowOff>126086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5475" y="104775"/>
          <a:ext cx="1081115" cy="592811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266701</xdr:colOff>
      <xdr:row>1</xdr:row>
      <xdr:rowOff>35531</xdr:rowOff>
    </xdr:from>
    <xdr:to>
      <xdr:col>6</xdr:col>
      <xdr:colOff>409575</xdr:colOff>
      <xdr:row>3</xdr:row>
      <xdr:rowOff>4829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1" y="226031"/>
          <a:ext cx="1019174" cy="350298"/>
        </a:xfrm>
        <a:prstGeom prst="rect">
          <a:avLst/>
        </a:prstGeom>
      </xdr:spPr>
    </xdr:pic>
    <xdr:clientData/>
  </xdr:twoCellAnchor>
  <xdr:twoCellAnchor editAs="oneCell">
    <xdr:from>
      <xdr:col>3</xdr:col>
      <xdr:colOff>109832</xdr:colOff>
      <xdr:row>0</xdr:row>
      <xdr:rowOff>114009</xdr:rowOff>
    </xdr:from>
    <xdr:to>
      <xdr:col>4</xdr:col>
      <xdr:colOff>21465</xdr:colOff>
      <xdr:row>3</xdr:row>
      <xdr:rowOff>116851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8457" y="114009"/>
          <a:ext cx="511708" cy="574342"/>
        </a:xfrm>
        <a:prstGeom prst="rect">
          <a:avLst/>
        </a:prstGeom>
      </xdr:spPr>
    </xdr:pic>
    <xdr:clientData/>
  </xdr:twoCellAnchor>
  <xdr:twoCellAnchor editAs="oneCell">
    <xdr:from>
      <xdr:col>2</xdr:col>
      <xdr:colOff>1002502</xdr:colOff>
      <xdr:row>1</xdr:row>
      <xdr:rowOff>5634</xdr:rowOff>
    </xdr:from>
    <xdr:to>
      <xdr:col>2</xdr:col>
      <xdr:colOff>1883895</xdr:colOff>
      <xdr:row>3</xdr:row>
      <xdr:rowOff>34727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21827" y="196134"/>
          <a:ext cx="881393" cy="41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3"/>
  <sheetViews>
    <sheetView workbookViewId="0">
      <selection activeCell="B9" sqref="B9:C9"/>
    </sheetView>
  </sheetViews>
  <sheetFormatPr defaultRowHeight="15" x14ac:dyDescent="0.25"/>
  <cols>
    <col min="1" max="1" width="7.85546875" style="22" customWidth="1"/>
    <col min="2" max="2" width="25.42578125" customWidth="1"/>
    <col min="3" max="3" width="30.28515625" customWidth="1"/>
    <col min="4" max="5" width="11.28515625" hidden="1" customWidth="1"/>
    <col min="6" max="6" width="11.28515625" customWidth="1"/>
    <col min="7" max="7" width="7.85546875" style="22" hidden="1" customWidth="1"/>
    <col min="8" max="8" width="6" style="22" customWidth="1"/>
    <col min="9" max="9" width="8.28515625" style="22" bestFit="1" customWidth="1"/>
  </cols>
  <sheetData>
    <row r="5" spans="1:9" x14ac:dyDescent="0.25">
      <c r="A5" s="83" t="s">
        <v>34</v>
      </c>
      <c r="B5" s="83"/>
      <c r="C5" s="83"/>
      <c r="D5" s="83"/>
      <c r="E5" s="83"/>
      <c r="F5" s="83"/>
      <c r="G5" s="83"/>
      <c r="H5" s="83"/>
      <c r="I5" s="83"/>
    </row>
    <row r="6" spans="1:9" x14ac:dyDescent="0.25">
      <c r="A6" s="84" t="s">
        <v>47</v>
      </c>
      <c r="B6" s="84"/>
      <c r="C6" s="84"/>
      <c r="D6" s="84"/>
      <c r="E6" s="84"/>
      <c r="F6" s="84"/>
      <c r="G6" s="84"/>
      <c r="H6" s="84"/>
      <c r="I6" s="84"/>
    </row>
    <row r="7" spans="1:9" ht="15.75" thickBot="1" x14ac:dyDescent="0.3">
      <c r="A7" s="85" t="s">
        <v>61</v>
      </c>
      <c r="B7" s="86"/>
      <c r="C7" s="86"/>
      <c r="D7" s="86"/>
      <c r="E7" s="86"/>
      <c r="F7" s="86"/>
      <c r="G7" s="86"/>
      <c r="H7" s="86"/>
      <c r="I7" s="86"/>
    </row>
    <row r="8" spans="1:9" ht="19.149999999999999" customHeight="1" thickBot="1" x14ac:dyDescent="0.3">
      <c r="A8" s="12" t="s">
        <v>0</v>
      </c>
      <c r="B8" s="13" t="s">
        <v>35</v>
      </c>
      <c r="C8" s="13" t="s">
        <v>4</v>
      </c>
      <c r="D8" s="13" t="s">
        <v>27</v>
      </c>
      <c r="E8" s="13" t="s">
        <v>28</v>
      </c>
      <c r="F8" s="13" t="s">
        <v>29</v>
      </c>
      <c r="G8" s="14" t="s">
        <v>32</v>
      </c>
      <c r="H8" s="14" t="s">
        <v>30</v>
      </c>
      <c r="I8" s="15" t="s">
        <v>31</v>
      </c>
    </row>
    <row r="9" spans="1:9" s="8" customFormat="1" ht="20.100000000000001" customHeight="1" x14ac:dyDescent="0.25">
      <c r="A9" s="55" t="s">
        <v>45</v>
      </c>
      <c r="B9" s="56" t="s">
        <v>14</v>
      </c>
      <c r="C9" s="56" t="s">
        <v>15</v>
      </c>
      <c r="D9" s="63"/>
      <c r="E9" s="64"/>
      <c r="F9" s="78">
        <v>1.8946759259259262E-3</v>
      </c>
      <c r="G9" s="76"/>
      <c r="H9" s="66">
        <v>1</v>
      </c>
      <c r="I9" s="67">
        <v>30</v>
      </c>
    </row>
    <row r="10" spans="1:9" s="8" customFormat="1" ht="20.100000000000001" customHeight="1" x14ac:dyDescent="0.25">
      <c r="A10" s="57">
        <v>333</v>
      </c>
      <c r="B10" s="31" t="s">
        <v>22</v>
      </c>
      <c r="C10" s="31" t="s">
        <v>23</v>
      </c>
      <c r="D10" s="17"/>
      <c r="E10" s="18"/>
      <c r="F10" s="30">
        <v>1.9780092592592592E-3</v>
      </c>
      <c r="G10" s="21"/>
      <c r="H10" s="20">
        <v>2</v>
      </c>
      <c r="I10" s="68">
        <v>24.599999999999998</v>
      </c>
    </row>
    <row r="11" spans="1:9" s="8" customFormat="1" ht="20.100000000000001" customHeight="1" x14ac:dyDescent="0.25">
      <c r="A11" s="57">
        <v>310</v>
      </c>
      <c r="B11" s="31" t="s">
        <v>7</v>
      </c>
      <c r="C11" s="31" t="s">
        <v>8</v>
      </c>
      <c r="D11" s="17"/>
      <c r="E11" s="18"/>
      <c r="F11" s="30">
        <v>2.0778935185185184E-3</v>
      </c>
      <c r="G11" s="21"/>
      <c r="H11" s="20">
        <v>3</v>
      </c>
      <c r="I11" s="68">
        <v>21</v>
      </c>
    </row>
    <row r="12" spans="1:9" s="8" customFormat="1" ht="20.100000000000001" customHeight="1" x14ac:dyDescent="0.25">
      <c r="A12" s="58">
        <v>300</v>
      </c>
      <c r="B12" s="23" t="s">
        <v>16</v>
      </c>
      <c r="C12" s="23" t="s">
        <v>17</v>
      </c>
      <c r="D12" s="17"/>
      <c r="E12" s="18"/>
      <c r="F12" s="32">
        <v>2.1377314814814813E-3</v>
      </c>
      <c r="G12" s="21"/>
      <c r="H12" s="24">
        <v>4</v>
      </c>
      <c r="I12" s="69">
        <v>17.7</v>
      </c>
    </row>
    <row r="13" spans="1:9" s="8" customFormat="1" ht="20.100000000000001" customHeight="1" x14ac:dyDescent="0.25">
      <c r="A13" s="58">
        <v>340</v>
      </c>
      <c r="B13" s="23" t="s">
        <v>18</v>
      </c>
      <c r="C13" s="23" t="s">
        <v>19</v>
      </c>
      <c r="D13" s="17"/>
      <c r="E13" s="18"/>
      <c r="F13" s="32">
        <v>2.1759259259259258E-3</v>
      </c>
      <c r="G13" s="21"/>
      <c r="H13" s="24">
        <v>5</v>
      </c>
      <c r="I13" s="69">
        <v>15</v>
      </c>
    </row>
    <row r="14" spans="1:9" s="8" customFormat="1" ht="20.100000000000001" customHeight="1" x14ac:dyDescent="0.25">
      <c r="A14" s="58" t="s">
        <v>44</v>
      </c>
      <c r="B14" s="23" t="s">
        <v>10</v>
      </c>
      <c r="C14" s="23" t="s">
        <v>11</v>
      </c>
      <c r="D14" s="17"/>
      <c r="E14" s="18"/>
      <c r="F14" s="32">
        <v>2.2033564814814815E-3</v>
      </c>
      <c r="G14" s="21"/>
      <c r="H14" s="24">
        <v>6</v>
      </c>
      <c r="I14" s="69">
        <v>12.6</v>
      </c>
    </row>
    <row r="15" spans="1:9" s="8" customFormat="1" ht="20.100000000000001" customHeight="1" x14ac:dyDescent="0.25">
      <c r="A15" s="58">
        <v>323</v>
      </c>
      <c r="B15" s="23" t="s">
        <v>12</v>
      </c>
      <c r="C15" s="23" t="s">
        <v>13</v>
      </c>
      <c r="D15" s="17"/>
      <c r="E15" s="18"/>
      <c r="F15" s="32">
        <v>2.4004629629629627E-3</v>
      </c>
      <c r="G15" s="21"/>
      <c r="H15" s="24">
        <v>7</v>
      </c>
      <c r="I15" s="69">
        <v>10.5</v>
      </c>
    </row>
    <row r="16" spans="1:9" s="8" customFormat="1" ht="20.100000000000001" customHeight="1" x14ac:dyDescent="0.25">
      <c r="A16" s="58">
        <v>377</v>
      </c>
      <c r="B16" s="23" t="s">
        <v>20</v>
      </c>
      <c r="C16" s="23" t="s">
        <v>21</v>
      </c>
      <c r="D16" s="17"/>
      <c r="E16" s="18"/>
      <c r="F16" s="32">
        <v>2.4106481481481483E-3</v>
      </c>
      <c r="G16" s="21"/>
      <c r="H16" s="24">
        <v>8</v>
      </c>
      <c r="I16" s="69">
        <v>8.4</v>
      </c>
    </row>
    <row r="17" spans="1:9" s="8" customFormat="1" ht="20.100000000000001" customHeight="1" x14ac:dyDescent="0.25">
      <c r="A17" s="58">
        <v>313</v>
      </c>
      <c r="B17" s="23" t="s">
        <v>33</v>
      </c>
      <c r="C17" s="23" t="s">
        <v>46</v>
      </c>
      <c r="D17" s="17"/>
      <c r="E17" s="18"/>
      <c r="F17" s="32">
        <v>2.6480324074074075E-3</v>
      </c>
      <c r="G17" s="21"/>
      <c r="H17" s="24">
        <v>9</v>
      </c>
      <c r="I17" s="69">
        <v>6.6</v>
      </c>
    </row>
    <row r="18" spans="1:9" s="8" customFormat="1" ht="20.100000000000001" customHeight="1" x14ac:dyDescent="0.25">
      <c r="A18" s="58">
        <v>303</v>
      </c>
      <c r="B18" s="23" t="s">
        <v>9</v>
      </c>
      <c r="C18" s="23" t="s">
        <v>24</v>
      </c>
      <c r="D18" s="17"/>
      <c r="E18" s="18"/>
      <c r="F18" s="32">
        <v>2.8657407407407412E-3</v>
      </c>
      <c r="G18" s="21"/>
      <c r="H18" s="24">
        <v>10</v>
      </c>
      <c r="I18" s="69">
        <v>4.8</v>
      </c>
    </row>
    <row r="19" spans="1:9" s="8" customFormat="1" ht="20.100000000000001" customHeight="1" thickBot="1" x14ac:dyDescent="0.3">
      <c r="A19" s="59">
        <v>500</v>
      </c>
      <c r="B19" s="60" t="s">
        <v>25</v>
      </c>
      <c r="C19" s="60" t="s">
        <v>26</v>
      </c>
      <c r="D19" s="79"/>
      <c r="E19" s="80"/>
      <c r="F19" s="81">
        <v>3.0601851851851849E-3</v>
      </c>
      <c r="G19" s="82"/>
      <c r="H19" s="74">
        <v>11</v>
      </c>
      <c r="I19" s="75">
        <v>3</v>
      </c>
    </row>
    <row r="21" spans="1:9" x14ac:dyDescent="0.25">
      <c r="A21" s="83" t="s">
        <v>43</v>
      </c>
      <c r="B21" s="83"/>
      <c r="C21" s="83"/>
      <c r="D21" s="83"/>
      <c r="E21" s="83"/>
      <c r="F21" s="83"/>
      <c r="G21" s="83"/>
      <c r="H21" s="83"/>
      <c r="I21" s="83"/>
    </row>
    <row r="22" spans="1:9" x14ac:dyDescent="0.25">
      <c r="B22" s="2"/>
    </row>
    <row r="23" spans="1:9" hidden="1" x14ac:dyDescent="0.25">
      <c r="G23" s="87">
        <f ca="1">NOW()</f>
        <v>43647.793321643519</v>
      </c>
      <c r="H23" s="87"/>
      <c r="I23" s="87"/>
    </row>
  </sheetData>
  <sortState ref="A9:F19">
    <sortCondition ref="F9:F19"/>
  </sortState>
  <mergeCells count="5">
    <mergeCell ref="A5:I5"/>
    <mergeCell ref="A6:I6"/>
    <mergeCell ref="A7:I7"/>
    <mergeCell ref="A21:I21"/>
    <mergeCell ref="G23:I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23"/>
  <sheetViews>
    <sheetView workbookViewId="0">
      <selection activeCell="A9" sqref="A9:I19"/>
    </sheetView>
  </sheetViews>
  <sheetFormatPr defaultRowHeight="15" x14ac:dyDescent="0.25"/>
  <cols>
    <col min="1" max="1" width="7.85546875" style="1" customWidth="1"/>
    <col min="2" max="2" width="25.42578125" customWidth="1"/>
    <col min="3" max="3" width="30.28515625" customWidth="1"/>
    <col min="4" max="6" width="11.28515625" customWidth="1"/>
    <col min="7" max="7" width="7.85546875" style="1" bestFit="1" customWidth="1"/>
    <col min="8" max="8" width="6" style="1" customWidth="1"/>
    <col min="9" max="9" width="8.28515625" style="1" bestFit="1" customWidth="1"/>
    <col min="10" max="10" width="6.140625" customWidth="1"/>
  </cols>
  <sheetData>
    <row r="5" spans="1:9" x14ac:dyDescent="0.25">
      <c r="A5" s="83" t="s">
        <v>34</v>
      </c>
      <c r="B5" s="83"/>
      <c r="C5" s="83"/>
      <c r="D5" s="83"/>
      <c r="E5" s="83"/>
      <c r="F5" s="83"/>
      <c r="G5" s="83"/>
      <c r="H5" s="83"/>
      <c r="I5" s="83"/>
    </row>
    <row r="6" spans="1:9" x14ac:dyDescent="0.25">
      <c r="A6" s="88" t="s">
        <v>48</v>
      </c>
      <c r="B6" s="88"/>
      <c r="C6" s="88"/>
      <c r="D6" s="88"/>
      <c r="E6" s="88"/>
      <c r="F6" s="88"/>
      <c r="G6" s="88"/>
      <c r="H6" s="88"/>
      <c r="I6" s="88"/>
    </row>
    <row r="7" spans="1:9" ht="15.75" thickBot="1" x14ac:dyDescent="0.3">
      <c r="A7" s="85" t="s">
        <v>61</v>
      </c>
      <c r="B7" s="86"/>
      <c r="C7" s="86"/>
      <c r="D7" s="86"/>
      <c r="E7" s="86"/>
      <c r="F7" s="86"/>
      <c r="G7" s="86"/>
      <c r="H7" s="86"/>
      <c r="I7" s="86"/>
    </row>
    <row r="8" spans="1:9" ht="19.149999999999999" customHeight="1" thickBot="1" x14ac:dyDescent="0.3">
      <c r="A8" s="12" t="s">
        <v>0</v>
      </c>
      <c r="B8" s="13" t="s">
        <v>35</v>
      </c>
      <c r="C8" s="13" t="s">
        <v>4</v>
      </c>
      <c r="D8" s="13" t="s">
        <v>27</v>
      </c>
      <c r="E8" s="13" t="s">
        <v>28</v>
      </c>
      <c r="F8" s="13" t="s">
        <v>29</v>
      </c>
      <c r="G8" s="14" t="s">
        <v>58</v>
      </c>
      <c r="H8" s="14" t="s">
        <v>30</v>
      </c>
      <c r="I8" s="15" t="s">
        <v>31</v>
      </c>
    </row>
    <row r="9" spans="1:9" s="8" customFormat="1" ht="20.100000000000001" customHeight="1" x14ac:dyDescent="0.25">
      <c r="A9" s="55">
        <v>340</v>
      </c>
      <c r="B9" s="56" t="s">
        <v>18</v>
      </c>
      <c r="C9" s="56" t="s">
        <v>19</v>
      </c>
      <c r="D9" s="63">
        <v>0.3354166666666667</v>
      </c>
      <c r="E9" s="64">
        <v>0.36570601851851853</v>
      </c>
      <c r="F9" s="64">
        <f t="shared" ref="F9:F17" si="0">E9-D9</f>
        <v>3.0289351851851831E-2</v>
      </c>
      <c r="G9" s="76">
        <v>22</v>
      </c>
      <c r="H9" s="66">
        <v>1</v>
      </c>
      <c r="I9" s="67">
        <v>100</v>
      </c>
    </row>
    <row r="10" spans="1:9" s="8" customFormat="1" ht="20.100000000000001" customHeight="1" x14ac:dyDescent="0.25">
      <c r="A10" s="57">
        <v>310</v>
      </c>
      <c r="B10" s="31" t="s">
        <v>7</v>
      </c>
      <c r="C10" s="31" t="s">
        <v>8</v>
      </c>
      <c r="D10" s="17">
        <v>0.33333333333333331</v>
      </c>
      <c r="E10" s="18">
        <v>0.36383101851851851</v>
      </c>
      <c r="F10" s="18">
        <f t="shared" si="0"/>
        <v>3.0497685185185197E-2</v>
      </c>
      <c r="G10" s="21">
        <v>22</v>
      </c>
      <c r="H10" s="20">
        <v>2</v>
      </c>
      <c r="I10" s="68">
        <v>82</v>
      </c>
    </row>
    <row r="11" spans="1:9" s="8" customFormat="1" ht="20.100000000000001" customHeight="1" x14ac:dyDescent="0.25">
      <c r="A11" s="57" t="s">
        <v>45</v>
      </c>
      <c r="B11" s="31" t="s">
        <v>14</v>
      </c>
      <c r="C11" s="31" t="s">
        <v>15</v>
      </c>
      <c r="D11" s="17">
        <v>0.33749999999999997</v>
      </c>
      <c r="E11" s="18">
        <v>0.37016203703703704</v>
      </c>
      <c r="F11" s="18">
        <f t="shared" si="0"/>
        <v>3.2662037037037073E-2</v>
      </c>
      <c r="G11" s="21">
        <v>22</v>
      </c>
      <c r="H11" s="20">
        <v>3</v>
      </c>
      <c r="I11" s="68">
        <v>70</v>
      </c>
    </row>
    <row r="12" spans="1:9" s="8" customFormat="1" ht="20.100000000000001" customHeight="1" x14ac:dyDescent="0.25">
      <c r="A12" s="58">
        <v>300</v>
      </c>
      <c r="B12" s="23" t="s">
        <v>16</v>
      </c>
      <c r="C12" s="23" t="s">
        <v>17</v>
      </c>
      <c r="D12" s="33">
        <v>0.34375</v>
      </c>
      <c r="E12" s="34">
        <v>0.38859953703703703</v>
      </c>
      <c r="F12" s="34">
        <f t="shared" si="0"/>
        <v>4.4849537037037035E-2</v>
      </c>
      <c r="G12" s="36">
        <v>22</v>
      </c>
      <c r="H12" s="24">
        <v>4</v>
      </c>
      <c r="I12" s="69">
        <v>59</v>
      </c>
    </row>
    <row r="13" spans="1:9" s="8" customFormat="1" ht="20.100000000000001" customHeight="1" x14ac:dyDescent="0.25">
      <c r="A13" s="58">
        <v>323</v>
      </c>
      <c r="B13" s="23" t="s">
        <v>12</v>
      </c>
      <c r="C13" s="23" t="s">
        <v>13</v>
      </c>
      <c r="D13" s="33">
        <v>0.33958333333333335</v>
      </c>
      <c r="E13" s="34">
        <v>0.38687500000000002</v>
      </c>
      <c r="F13" s="34">
        <f t="shared" si="0"/>
        <v>4.7291666666666676E-2</v>
      </c>
      <c r="G13" s="36">
        <v>22</v>
      </c>
      <c r="H13" s="24">
        <v>5</v>
      </c>
      <c r="I13" s="69">
        <v>50</v>
      </c>
    </row>
    <row r="14" spans="1:9" s="8" customFormat="1" ht="20.100000000000001" customHeight="1" x14ac:dyDescent="0.25">
      <c r="A14" s="58" t="s">
        <v>44</v>
      </c>
      <c r="B14" s="23" t="s">
        <v>10</v>
      </c>
      <c r="C14" s="23" t="s">
        <v>11</v>
      </c>
      <c r="D14" s="33">
        <v>0.34791666666666665</v>
      </c>
      <c r="E14" s="34">
        <v>0.4050347222222222</v>
      </c>
      <c r="F14" s="34">
        <f t="shared" si="0"/>
        <v>5.7118055555555547E-2</v>
      </c>
      <c r="G14" s="36">
        <v>22</v>
      </c>
      <c r="H14" s="24">
        <v>6</v>
      </c>
      <c r="I14" s="69">
        <v>42</v>
      </c>
    </row>
    <row r="15" spans="1:9" s="8" customFormat="1" ht="20.100000000000001" customHeight="1" x14ac:dyDescent="0.25">
      <c r="A15" s="58">
        <v>500</v>
      </c>
      <c r="B15" s="23" t="s">
        <v>25</v>
      </c>
      <c r="C15" s="23" t="s">
        <v>26</v>
      </c>
      <c r="D15" s="33">
        <v>0.34583333333333338</v>
      </c>
      <c r="E15" s="34">
        <v>0.41631944444444446</v>
      </c>
      <c r="F15" s="34">
        <f t="shared" si="0"/>
        <v>7.0486111111111083E-2</v>
      </c>
      <c r="G15" s="36">
        <v>22</v>
      </c>
      <c r="H15" s="24">
        <v>7</v>
      </c>
      <c r="I15" s="69">
        <v>35</v>
      </c>
    </row>
    <row r="16" spans="1:9" s="8" customFormat="1" ht="20.100000000000001" customHeight="1" x14ac:dyDescent="0.25">
      <c r="A16" s="58">
        <v>303</v>
      </c>
      <c r="B16" s="23" t="s">
        <v>9</v>
      </c>
      <c r="C16" s="23" t="s">
        <v>24</v>
      </c>
      <c r="D16" s="33">
        <v>0.34166666666666662</v>
      </c>
      <c r="E16" s="34">
        <v>0.39693287037037034</v>
      </c>
      <c r="F16" s="34">
        <f t="shared" si="0"/>
        <v>5.526620370370372E-2</v>
      </c>
      <c r="G16" s="36">
        <v>18</v>
      </c>
      <c r="H16" s="24">
        <v>8</v>
      </c>
      <c r="I16" s="69">
        <v>28</v>
      </c>
    </row>
    <row r="17" spans="1:9" s="8" customFormat="1" ht="20.100000000000001" customHeight="1" x14ac:dyDescent="0.25">
      <c r="A17" s="58">
        <v>313</v>
      </c>
      <c r="B17" s="23" t="s">
        <v>33</v>
      </c>
      <c r="C17" s="23" t="s">
        <v>46</v>
      </c>
      <c r="D17" s="33">
        <v>0.35000000000000003</v>
      </c>
      <c r="E17" s="34">
        <v>0.35972222222222222</v>
      </c>
      <c r="F17" s="34">
        <f t="shared" si="0"/>
        <v>9.7222222222221877E-3</v>
      </c>
      <c r="G17" s="36">
        <v>0</v>
      </c>
      <c r="H17" s="24">
        <v>9</v>
      </c>
      <c r="I17" s="69">
        <v>22</v>
      </c>
    </row>
    <row r="18" spans="1:9" s="8" customFormat="1" ht="20.100000000000001" customHeight="1" x14ac:dyDescent="0.25">
      <c r="A18" s="58">
        <v>377</v>
      </c>
      <c r="B18" s="23" t="s">
        <v>20</v>
      </c>
      <c r="C18" s="23" t="s">
        <v>21</v>
      </c>
      <c r="D18" s="33"/>
      <c r="E18" s="34"/>
      <c r="F18" s="41" t="s">
        <v>55</v>
      </c>
      <c r="G18" s="36"/>
      <c r="H18" s="24"/>
      <c r="I18" s="69"/>
    </row>
    <row r="19" spans="1:9" s="8" customFormat="1" ht="20.100000000000001" customHeight="1" thickBot="1" x14ac:dyDescent="0.3">
      <c r="A19" s="59">
        <v>333</v>
      </c>
      <c r="B19" s="60" t="s">
        <v>22</v>
      </c>
      <c r="C19" s="60" t="s">
        <v>23</v>
      </c>
      <c r="D19" s="70"/>
      <c r="E19" s="71"/>
      <c r="F19" s="72" t="s">
        <v>55</v>
      </c>
      <c r="G19" s="73"/>
      <c r="H19" s="74"/>
      <c r="I19" s="75"/>
    </row>
    <row r="21" spans="1:9" x14ac:dyDescent="0.25">
      <c r="A21" s="83" t="s">
        <v>43</v>
      </c>
      <c r="B21" s="83"/>
      <c r="C21" s="83"/>
      <c r="D21" s="83"/>
      <c r="E21" s="83"/>
      <c r="F21" s="83"/>
      <c r="G21" s="83"/>
      <c r="H21" s="83"/>
      <c r="I21" s="83"/>
    </row>
    <row r="22" spans="1:9" x14ac:dyDescent="0.25">
      <c r="B22" s="2"/>
    </row>
    <row r="23" spans="1:9" hidden="1" x14ac:dyDescent="0.25">
      <c r="G23" s="87">
        <f ca="1">NOW()</f>
        <v>43647.793321643519</v>
      </c>
      <c r="H23" s="87"/>
      <c r="I23" s="87"/>
    </row>
  </sheetData>
  <sortState ref="A9:F15">
    <sortCondition ref="F9:F15"/>
  </sortState>
  <mergeCells count="5">
    <mergeCell ref="G23:I23"/>
    <mergeCell ref="A5:I5"/>
    <mergeCell ref="A21:I21"/>
    <mergeCell ref="A7:I7"/>
    <mergeCell ref="A6:I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24"/>
  <sheetViews>
    <sheetView workbookViewId="0">
      <selection activeCell="A9" sqref="A9:I19"/>
    </sheetView>
  </sheetViews>
  <sheetFormatPr defaultRowHeight="15" x14ac:dyDescent="0.25"/>
  <cols>
    <col min="1" max="1" width="7.85546875" style="22" customWidth="1"/>
    <col min="2" max="2" width="25.42578125" customWidth="1"/>
    <col min="3" max="3" width="30.28515625" customWidth="1"/>
    <col min="4" max="6" width="11.28515625" customWidth="1"/>
    <col min="7" max="7" width="7.85546875" style="22" bestFit="1" customWidth="1"/>
    <col min="8" max="8" width="6" style="22" customWidth="1"/>
    <col min="9" max="9" width="8.28515625" style="22" bestFit="1" customWidth="1"/>
    <col min="10" max="10" width="6.140625" customWidth="1"/>
  </cols>
  <sheetData>
    <row r="5" spans="1:9" x14ac:dyDescent="0.25">
      <c r="A5" s="83" t="s">
        <v>34</v>
      </c>
      <c r="B5" s="83"/>
      <c r="C5" s="83"/>
      <c r="D5" s="83"/>
      <c r="E5" s="83"/>
      <c r="F5" s="83"/>
      <c r="G5" s="83"/>
      <c r="H5" s="83"/>
      <c r="I5" s="83"/>
    </row>
    <row r="6" spans="1:9" x14ac:dyDescent="0.25">
      <c r="A6" s="88" t="s">
        <v>49</v>
      </c>
      <c r="B6" s="88"/>
      <c r="C6" s="88"/>
      <c r="D6" s="88"/>
      <c r="E6" s="88"/>
      <c r="F6" s="88"/>
      <c r="G6" s="88"/>
      <c r="H6" s="88"/>
      <c r="I6" s="88"/>
    </row>
    <row r="7" spans="1:9" ht="15.75" thickBot="1" x14ac:dyDescent="0.3">
      <c r="A7" s="85" t="s">
        <v>61</v>
      </c>
      <c r="B7" s="86"/>
      <c r="C7" s="86"/>
      <c r="D7" s="86"/>
      <c r="E7" s="86"/>
      <c r="F7" s="86"/>
      <c r="G7" s="86"/>
      <c r="H7" s="86"/>
      <c r="I7" s="86"/>
    </row>
    <row r="8" spans="1:9" ht="19.149999999999999" customHeight="1" thickBot="1" x14ac:dyDescent="0.3">
      <c r="A8" s="12" t="s">
        <v>0</v>
      </c>
      <c r="B8" s="13" t="s">
        <v>35</v>
      </c>
      <c r="C8" s="13" t="s">
        <v>4</v>
      </c>
      <c r="D8" s="13" t="s">
        <v>27</v>
      </c>
      <c r="E8" s="13" t="s">
        <v>28</v>
      </c>
      <c r="F8" s="13" t="s">
        <v>29</v>
      </c>
      <c r="G8" s="14" t="s">
        <v>56</v>
      </c>
      <c r="H8" s="14" t="s">
        <v>30</v>
      </c>
      <c r="I8" s="15" t="s">
        <v>31</v>
      </c>
    </row>
    <row r="9" spans="1:9" s="8" customFormat="1" ht="20.100000000000001" customHeight="1" x14ac:dyDescent="0.25">
      <c r="A9" s="55">
        <v>310</v>
      </c>
      <c r="B9" s="56" t="s">
        <v>7</v>
      </c>
      <c r="C9" s="56" t="s">
        <v>8</v>
      </c>
      <c r="D9" s="63">
        <v>0.6333333333333333</v>
      </c>
      <c r="E9" s="64">
        <v>0.67123842592592586</v>
      </c>
      <c r="F9" s="64">
        <f t="shared" ref="F9:F13" si="0">E9-D9</f>
        <v>3.790509259259256E-2</v>
      </c>
      <c r="G9" s="65">
        <v>23</v>
      </c>
      <c r="H9" s="66">
        <v>1</v>
      </c>
      <c r="I9" s="67">
        <v>100</v>
      </c>
    </row>
    <row r="10" spans="1:9" s="8" customFormat="1" ht="20.100000000000001" customHeight="1" x14ac:dyDescent="0.25">
      <c r="A10" s="57">
        <v>340</v>
      </c>
      <c r="B10" s="31" t="s">
        <v>18</v>
      </c>
      <c r="C10" s="31" t="s">
        <v>19</v>
      </c>
      <c r="D10" s="17">
        <v>0.62708333333333333</v>
      </c>
      <c r="E10" s="18">
        <v>0.66923611111111114</v>
      </c>
      <c r="F10" s="18">
        <f t="shared" si="0"/>
        <v>4.2152777777777817E-2</v>
      </c>
      <c r="G10" s="21">
        <v>23</v>
      </c>
      <c r="H10" s="20">
        <v>2</v>
      </c>
      <c r="I10" s="68">
        <v>82</v>
      </c>
    </row>
    <row r="11" spans="1:9" s="8" customFormat="1" ht="20.100000000000001" customHeight="1" x14ac:dyDescent="0.25">
      <c r="A11" s="57" t="s">
        <v>45</v>
      </c>
      <c r="B11" s="31" t="s">
        <v>14</v>
      </c>
      <c r="C11" s="31" t="s">
        <v>15</v>
      </c>
      <c r="D11" s="17">
        <v>0.625</v>
      </c>
      <c r="E11" s="18">
        <v>0.66824074074074069</v>
      </c>
      <c r="F11" s="18">
        <f t="shared" si="0"/>
        <v>4.3240740740740691E-2</v>
      </c>
      <c r="G11" s="21">
        <v>23</v>
      </c>
      <c r="H11" s="20">
        <v>3</v>
      </c>
      <c r="I11" s="68">
        <v>70</v>
      </c>
    </row>
    <row r="12" spans="1:9" s="8" customFormat="1" ht="20.100000000000001" customHeight="1" x14ac:dyDescent="0.25">
      <c r="A12" s="58">
        <v>323</v>
      </c>
      <c r="B12" s="23" t="s">
        <v>12</v>
      </c>
      <c r="C12" s="23" t="s">
        <v>13</v>
      </c>
      <c r="D12" s="33">
        <v>0.63124999999999998</v>
      </c>
      <c r="E12" s="34">
        <v>0.70145833333333341</v>
      </c>
      <c r="F12" s="34">
        <f t="shared" si="0"/>
        <v>7.0208333333333428E-2</v>
      </c>
      <c r="G12" s="36">
        <v>23</v>
      </c>
      <c r="H12" s="24">
        <v>4</v>
      </c>
      <c r="I12" s="69">
        <v>59</v>
      </c>
    </row>
    <row r="13" spans="1:9" s="8" customFormat="1" ht="20.100000000000001" customHeight="1" x14ac:dyDescent="0.25">
      <c r="A13" s="58">
        <v>303</v>
      </c>
      <c r="B13" s="23" t="s">
        <v>9</v>
      </c>
      <c r="C13" s="23" t="s">
        <v>24</v>
      </c>
      <c r="D13" s="33">
        <v>0.63958333333333328</v>
      </c>
      <c r="E13" s="34">
        <v>0.73798611111111112</v>
      </c>
      <c r="F13" s="34">
        <f t="shared" si="0"/>
        <v>9.8402777777777839E-2</v>
      </c>
      <c r="G13" s="36">
        <v>23</v>
      </c>
      <c r="H13" s="24">
        <v>5</v>
      </c>
      <c r="I13" s="69">
        <v>50</v>
      </c>
    </row>
    <row r="14" spans="1:9" s="8" customFormat="1" ht="20.100000000000001" customHeight="1" x14ac:dyDescent="0.25">
      <c r="A14" s="58">
        <v>500</v>
      </c>
      <c r="B14" s="23" t="s">
        <v>25</v>
      </c>
      <c r="C14" s="23" t="s">
        <v>26</v>
      </c>
      <c r="D14" s="33">
        <v>0.64374999999999993</v>
      </c>
      <c r="E14" s="34">
        <v>0.73793981481481474</v>
      </c>
      <c r="F14" s="34">
        <f>E14-D14</f>
        <v>9.418981481481481E-2</v>
      </c>
      <c r="G14" s="36">
        <v>14</v>
      </c>
      <c r="H14" s="24">
        <v>6</v>
      </c>
      <c r="I14" s="69">
        <v>42</v>
      </c>
    </row>
    <row r="15" spans="1:9" s="8" customFormat="1" ht="20.100000000000001" customHeight="1" x14ac:dyDescent="0.25">
      <c r="A15" s="58" t="s">
        <v>44</v>
      </c>
      <c r="B15" s="23" t="s">
        <v>10</v>
      </c>
      <c r="C15" s="23" t="s">
        <v>11</v>
      </c>
      <c r="D15" s="33">
        <v>0.63750000000000007</v>
      </c>
      <c r="E15" s="34">
        <v>0.68180555555555555</v>
      </c>
      <c r="F15" s="34">
        <f>E15-D15</f>
        <v>4.4305555555555487E-2</v>
      </c>
      <c r="G15" s="35">
        <v>5</v>
      </c>
      <c r="H15" s="24">
        <v>7</v>
      </c>
      <c r="I15" s="69">
        <v>35</v>
      </c>
    </row>
    <row r="16" spans="1:9" s="8" customFormat="1" ht="20.100000000000001" customHeight="1" x14ac:dyDescent="0.25">
      <c r="A16" s="58">
        <v>313</v>
      </c>
      <c r="B16" s="23" t="s">
        <v>33</v>
      </c>
      <c r="C16" s="23" t="s">
        <v>46</v>
      </c>
      <c r="D16" s="33">
        <v>0.64583333333333337</v>
      </c>
      <c r="E16" s="34">
        <v>0.708125</v>
      </c>
      <c r="F16" s="34">
        <f>E16-D16</f>
        <v>6.2291666666666634E-2</v>
      </c>
      <c r="G16" s="36">
        <v>5</v>
      </c>
      <c r="H16" s="24">
        <v>8</v>
      </c>
      <c r="I16" s="69">
        <v>28</v>
      </c>
    </row>
    <row r="17" spans="1:9" s="8" customFormat="1" ht="20.100000000000001" customHeight="1" x14ac:dyDescent="0.25">
      <c r="A17" s="58">
        <v>300</v>
      </c>
      <c r="B17" s="23" t="s">
        <v>16</v>
      </c>
      <c r="C17" s="23" t="s">
        <v>17</v>
      </c>
      <c r="D17" s="40">
        <v>0.63541666666666663</v>
      </c>
      <c r="E17" s="34">
        <v>0.71116898148148155</v>
      </c>
      <c r="F17" s="41" t="s">
        <v>59</v>
      </c>
      <c r="G17" s="36">
        <v>22</v>
      </c>
      <c r="H17" s="24">
        <v>9</v>
      </c>
      <c r="I17" s="69">
        <v>0</v>
      </c>
    </row>
    <row r="18" spans="1:9" s="8" customFormat="1" ht="20.100000000000001" customHeight="1" x14ac:dyDescent="0.25">
      <c r="A18" s="58">
        <v>333</v>
      </c>
      <c r="B18" s="23" t="s">
        <v>22</v>
      </c>
      <c r="C18" s="23" t="s">
        <v>23</v>
      </c>
      <c r="D18" s="39"/>
      <c r="E18" s="34"/>
      <c r="F18" s="33" t="s">
        <v>57</v>
      </c>
      <c r="G18" s="36"/>
      <c r="H18" s="24">
        <v>10</v>
      </c>
      <c r="I18" s="69">
        <v>0</v>
      </c>
    </row>
    <row r="19" spans="1:9" s="8" customFormat="1" ht="20.100000000000001" customHeight="1" thickBot="1" x14ac:dyDescent="0.3">
      <c r="A19" s="59">
        <v>377</v>
      </c>
      <c r="B19" s="60" t="s">
        <v>20</v>
      </c>
      <c r="C19" s="60" t="s">
        <v>21</v>
      </c>
      <c r="D19" s="70"/>
      <c r="E19" s="71"/>
      <c r="F19" s="72" t="s">
        <v>55</v>
      </c>
      <c r="G19" s="73"/>
      <c r="H19" s="74"/>
      <c r="I19" s="75"/>
    </row>
    <row r="20" spans="1:9" ht="20.100000000000001" customHeight="1" x14ac:dyDescent="0.25"/>
    <row r="21" spans="1:9" x14ac:dyDescent="0.25">
      <c r="A21" s="83" t="s">
        <v>43</v>
      </c>
      <c r="B21" s="83"/>
      <c r="C21" s="83"/>
      <c r="D21" s="83"/>
      <c r="E21" s="83"/>
      <c r="F21" s="83"/>
      <c r="G21" s="83"/>
      <c r="H21" s="83"/>
      <c r="I21" s="83"/>
    </row>
    <row r="22" spans="1:9" x14ac:dyDescent="0.25">
      <c r="B22" s="2"/>
    </row>
    <row r="23" spans="1:9" hidden="1" x14ac:dyDescent="0.25">
      <c r="G23" s="87">
        <f ca="1">NOW()</f>
        <v>43647.793321643519</v>
      </c>
      <c r="H23" s="87"/>
      <c r="I23" s="87"/>
    </row>
    <row r="24" spans="1:9" x14ac:dyDescent="0.25">
      <c r="A24" s="47" t="s">
        <v>59</v>
      </c>
      <c r="B24" t="s">
        <v>62</v>
      </c>
    </row>
  </sheetData>
  <sortState ref="A14:G16">
    <sortCondition descending="1" ref="G14:G16"/>
  </sortState>
  <mergeCells count="5">
    <mergeCell ref="A21:I21"/>
    <mergeCell ref="G23:I23"/>
    <mergeCell ref="A5:I5"/>
    <mergeCell ref="A7:I7"/>
    <mergeCell ref="A6:I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3"/>
  <sheetViews>
    <sheetView workbookViewId="0">
      <selection activeCell="A9" sqref="A9:I19"/>
    </sheetView>
  </sheetViews>
  <sheetFormatPr defaultRowHeight="15" x14ac:dyDescent="0.25"/>
  <cols>
    <col min="1" max="1" width="7.85546875" style="22" customWidth="1"/>
    <col min="2" max="2" width="25.42578125" customWidth="1"/>
    <col min="3" max="3" width="30.28515625" customWidth="1"/>
    <col min="4" max="6" width="11.28515625" customWidth="1"/>
    <col min="7" max="7" width="7.28515625" style="22" bestFit="1" customWidth="1"/>
    <col min="8" max="8" width="6" style="22" customWidth="1"/>
    <col min="9" max="9" width="8.28515625" style="22" bestFit="1" customWidth="1"/>
    <col min="10" max="10" width="6.140625" customWidth="1"/>
  </cols>
  <sheetData>
    <row r="5" spans="1:9" x14ac:dyDescent="0.25">
      <c r="A5" s="83" t="s">
        <v>34</v>
      </c>
      <c r="B5" s="83"/>
      <c r="C5" s="83"/>
      <c r="D5" s="83"/>
      <c r="E5" s="83"/>
      <c r="F5" s="83"/>
      <c r="G5" s="83"/>
      <c r="H5" s="83"/>
      <c r="I5" s="83"/>
    </row>
    <row r="6" spans="1:9" x14ac:dyDescent="0.25">
      <c r="A6" s="88" t="s">
        <v>52</v>
      </c>
      <c r="B6" s="88"/>
      <c r="C6" s="88"/>
      <c r="D6" s="88"/>
      <c r="E6" s="88"/>
      <c r="F6" s="88"/>
      <c r="G6" s="88"/>
      <c r="H6" s="88"/>
      <c r="I6" s="88"/>
    </row>
    <row r="7" spans="1:9" ht="15.75" thickBot="1" x14ac:dyDescent="0.3">
      <c r="A7" s="85" t="s">
        <v>61</v>
      </c>
      <c r="B7" s="86"/>
      <c r="C7" s="86"/>
      <c r="D7" s="86"/>
      <c r="E7" s="86"/>
      <c r="F7" s="86"/>
      <c r="G7" s="86"/>
      <c r="H7" s="86"/>
      <c r="I7" s="86"/>
    </row>
    <row r="8" spans="1:9" ht="19.149999999999999" customHeight="1" thickBot="1" x14ac:dyDescent="0.3">
      <c r="A8" s="12" t="s">
        <v>0</v>
      </c>
      <c r="B8" s="13" t="s">
        <v>35</v>
      </c>
      <c r="C8" s="13" t="s">
        <v>4</v>
      </c>
      <c r="D8" s="13" t="s">
        <v>27</v>
      </c>
      <c r="E8" s="13" t="s">
        <v>28</v>
      </c>
      <c r="F8" s="13" t="s">
        <v>29</v>
      </c>
      <c r="G8" s="14" t="s">
        <v>53</v>
      </c>
      <c r="H8" s="14" t="s">
        <v>30</v>
      </c>
      <c r="I8" s="15" t="s">
        <v>31</v>
      </c>
    </row>
    <row r="9" spans="1:9" s="8" customFormat="1" ht="20.100000000000001" customHeight="1" x14ac:dyDescent="0.25">
      <c r="A9" s="55" t="s">
        <v>45</v>
      </c>
      <c r="B9" s="56" t="s">
        <v>14</v>
      </c>
      <c r="C9" s="56" t="s">
        <v>15</v>
      </c>
      <c r="D9" s="63">
        <v>0.35416666666666669</v>
      </c>
      <c r="E9" s="64">
        <v>0.39378472222222222</v>
      </c>
      <c r="F9" s="64">
        <f t="shared" ref="F9:F18" si="0">E9-D9</f>
        <v>3.9618055555555531E-2</v>
      </c>
      <c r="G9" s="76">
        <v>20</v>
      </c>
      <c r="H9" s="66">
        <v>1</v>
      </c>
      <c r="I9" s="67">
        <v>100</v>
      </c>
    </row>
    <row r="10" spans="1:9" s="8" customFormat="1" ht="20.100000000000001" customHeight="1" x14ac:dyDescent="0.25">
      <c r="A10" s="77">
        <v>340</v>
      </c>
      <c r="B10" s="54" t="s">
        <v>18</v>
      </c>
      <c r="C10" s="54" t="s">
        <v>19</v>
      </c>
      <c r="D10" s="17">
        <v>0.34583333333333338</v>
      </c>
      <c r="E10" s="18">
        <v>0.38715277777777773</v>
      </c>
      <c r="F10" s="18">
        <f t="shared" si="0"/>
        <v>4.1319444444444353E-2</v>
      </c>
      <c r="G10" s="19">
        <v>20</v>
      </c>
      <c r="H10" s="20">
        <v>2</v>
      </c>
      <c r="I10" s="68">
        <v>82</v>
      </c>
    </row>
    <row r="11" spans="1:9" s="8" customFormat="1" ht="20.100000000000001" customHeight="1" x14ac:dyDescent="0.25">
      <c r="A11" s="57">
        <v>333</v>
      </c>
      <c r="B11" s="31" t="s">
        <v>22</v>
      </c>
      <c r="C11" s="31" t="s">
        <v>23</v>
      </c>
      <c r="D11" s="17">
        <v>0.35000000000000003</v>
      </c>
      <c r="E11" s="18">
        <v>0.3935069444444444</v>
      </c>
      <c r="F11" s="18">
        <f t="shared" si="0"/>
        <v>4.3506944444444362E-2</v>
      </c>
      <c r="G11" s="21">
        <v>20</v>
      </c>
      <c r="H11" s="20">
        <v>3</v>
      </c>
      <c r="I11" s="68">
        <v>70</v>
      </c>
    </row>
    <row r="12" spans="1:9" s="8" customFormat="1" ht="20.100000000000001" customHeight="1" x14ac:dyDescent="0.25">
      <c r="A12" s="58">
        <v>310</v>
      </c>
      <c r="B12" s="23" t="s">
        <v>7</v>
      </c>
      <c r="C12" s="23" t="s">
        <v>8</v>
      </c>
      <c r="D12" s="33">
        <v>0.35000000000000003</v>
      </c>
      <c r="E12" s="34">
        <v>0.41655092592592591</v>
      </c>
      <c r="F12" s="34">
        <f t="shared" si="0"/>
        <v>6.6550925925925875E-2</v>
      </c>
      <c r="G12" s="36">
        <v>20</v>
      </c>
      <c r="H12" s="24">
        <v>4</v>
      </c>
      <c r="I12" s="69">
        <v>59</v>
      </c>
    </row>
    <row r="13" spans="1:9" s="8" customFormat="1" ht="20.100000000000001" customHeight="1" x14ac:dyDescent="0.25">
      <c r="A13" s="58">
        <v>303</v>
      </c>
      <c r="B13" s="23" t="s">
        <v>9</v>
      </c>
      <c r="C13" s="23" t="s">
        <v>24</v>
      </c>
      <c r="D13" s="33">
        <v>0.33749999999999997</v>
      </c>
      <c r="E13" s="34">
        <v>0.41934027777777777</v>
      </c>
      <c r="F13" s="34">
        <f t="shared" si="0"/>
        <v>8.1840277777777803E-2</v>
      </c>
      <c r="G13" s="36">
        <v>20</v>
      </c>
      <c r="H13" s="24">
        <v>5</v>
      </c>
      <c r="I13" s="69">
        <v>50</v>
      </c>
    </row>
    <row r="14" spans="1:9" s="8" customFormat="1" ht="20.100000000000001" customHeight="1" x14ac:dyDescent="0.25">
      <c r="A14" s="58">
        <v>323</v>
      </c>
      <c r="B14" s="23" t="s">
        <v>12</v>
      </c>
      <c r="C14" s="23" t="s">
        <v>13</v>
      </c>
      <c r="D14" s="33">
        <v>0.34583333333333338</v>
      </c>
      <c r="E14" s="34">
        <v>0.40265046296296297</v>
      </c>
      <c r="F14" s="34">
        <f t="shared" si="0"/>
        <v>5.6817129629629592E-2</v>
      </c>
      <c r="G14" s="36">
        <v>19</v>
      </c>
      <c r="H14" s="24">
        <v>6</v>
      </c>
      <c r="I14" s="69">
        <v>42</v>
      </c>
    </row>
    <row r="15" spans="1:9" s="8" customFormat="1" ht="20.100000000000001" customHeight="1" x14ac:dyDescent="0.25">
      <c r="A15" s="58">
        <v>300</v>
      </c>
      <c r="B15" s="23" t="s">
        <v>16</v>
      </c>
      <c r="C15" s="23" t="s">
        <v>17</v>
      </c>
      <c r="D15" s="33">
        <v>0.33333333333333331</v>
      </c>
      <c r="E15" s="34">
        <v>0.40961805555555553</v>
      </c>
      <c r="F15" s="34">
        <f t="shared" si="0"/>
        <v>7.6284722222222212E-2</v>
      </c>
      <c r="G15" s="36">
        <v>19</v>
      </c>
      <c r="H15" s="24">
        <v>7</v>
      </c>
      <c r="I15" s="69">
        <v>35</v>
      </c>
    </row>
    <row r="16" spans="1:9" s="8" customFormat="1" ht="20.100000000000001" customHeight="1" x14ac:dyDescent="0.25">
      <c r="A16" s="58" t="s">
        <v>44</v>
      </c>
      <c r="B16" s="23" t="s">
        <v>10</v>
      </c>
      <c r="C16" s="23" t="s">
        <v>11</v>
      </c>
      <c r="D16" s="33">
        <v>0.34166666666666662</v>
      </c>
      <c r="E16" s="34">
        <v>0.42146990740740736</v>
      </c>
      <c r="F16" s="34">
        <f t="shared" si="0"/>
        <v>7.9803240740740744E-2</v>
      </c>
      <c r="G16" s="36">
        <v>16</v>
      </c>
      <c r="H16" s="24">
        <v>8</v>
      </c>
      <c r="I16" s="69">
        <v>28</v>
      </c>
    </row>
    <row r="17" spans="1:9" s="8" customFormat="1" ht="20.100000000000001" customHeight="1" x14ac:dyDescent="0.25">
      <c r="A17" s="58">
        <v>500</v>
      </c>
      <c r="B17" s="23" t="s">
        <v>25</v>
      </c>
      <c r="C17" s="23" t="s">
        <v>26</v>
      </c>
      <c r="D17" s="33">
        <v>0.33749999999999997</v>
      </c>
      <c r="E17" s="34">
        <v>0.43659722222222225</v>
      </c>
      <c r="F17" s="34">
        <f t="shared" si="0"/>
        <v>9.9097222222222281E-2</v>
      </c>
      <c r="G17" s="36">
        <v>4</v>
      </c>
      <c r="H17" s="24">
        <v>9</v>
      </c>
      <c r="I17" s="69">
        <v>22</v>
      </c>
    </row>
    <row r="18" spans="1:9" s="8" customFormat="1" ht="20.100000000000001" customHeight="1" x14ac:dyDescent="0.25">
      <c r="A18" s="58">
        <v>377</v>
      </c>
      <c r="B18" s="23" t="s">
        <v>20</v>
      </c>
      <c r="C18" s="23" t="s">
        <v>21</v>
      </c>
      <c r="D18" s="33">
        <v>0.34166666666666662</v>
      </c>
      <c r="E18" s="34">
        <v>0.42810185185185184</v>
      </c>
      <c r="F18" s="34">
        <f t="shared" si="0"/>
        <v>8.6435185185185226E-2</v>
      </c>
      <c r="G18" s="36">
        <v>3</v>
      </c>
      <c r="H18" s="24">
        <v>10</v>
      </c>
      <c r="I18" s="69">
        <v>16</v>
      </c>
    </row>
    <row r="19" spans="1:9" s="8" customFormat="1" ht="20.100000000000001" customHeight="1" thickBot="1" x14ac:dyDescent="0.3">
      <c r="A19" s="59">
        <v>313</v>
      </c>
      <c r="B19" s="60" t="s">
        <v>33</v>
      </c>
      <c r="C19" s="60" t="s">
        <v>46</v>
      </c>
      <c r="D19" s="70">
        <v>0.33333333333333331</v>
      </c>
      <c r="E19" s="71"/>
      <c r="F19" s="71" t="s">
        <v>51</v>
      </c>
      <c r="G19" s="73"/>
      <c r="H19" s="74">
        <v>11</v>
      </c>
      <c r="I19" s="75">
        <v>0</v>
      </c>
    </row>
    <row r="21" spans="1:9" x14ac:dyDescent="0.25">
      <c r="A21" s="83" t="s">
        <v>43</v>
      </c>
      <c r="B21" s="83"/>
      <c r="C21" s="83"/>
      <c r="D21" s="83"/>
      <c r="E21" s="83"/>
      <c r="F21" s="83"/>
      <c r="G21" s="83"/>
      <c r="H21" s="83"/>
      <c r="I21" s="83"/>
    </row>
    <row r="22" spans="1:9" x14ac:dyDescent="0.25">
      <c r="B22" s="2"/>
    </row>
    <row r="23" spans="1:9" hidden="1" x14ac:dyDescent="0.25">
      <c r="G23" s="87">
        <f ca="1">NOW()</f>
        <v>43647.793321643519</v>
      </c>
      <c r="H23" s="87"/>
      <c r="I23" s="87"/>
    </row>
  </sheetData>
  <sortState ref="A9:G19">
    <sortCondition descending="1" ref="G9:G19"/>
  </sortState>
  <mergeCells count="5">
    <mergeCell ref="A5:I5"/>
    <mergeCell ref="A6:I6"/>
    <mergeCell ref="A7:I7"/>
    <mergeCell ref="A21:I21"/>
    <mergeCell ref="G23:I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3"/>
  <sheetViews>
    <sheetView workbookViewId="0">
      <selection activeCell="A9" sqref="A9:I19"/>
    </sheetView>
  </sheetViews>
  <sheetFormatPr defaultRowHeight="15" x14ac:dyDescent="0.25"/>
  <cols>
    <col min="1" max="1" width="7.85546875" style="22" customWidth="1"/>
    <col min="2" max="2" width="25.42578125" customWidth="1"/>
    <col min="3" max="3" width="30.28515625" customWidth="1"/>
    <col min="4" max="6" width="11.28515625" customWidth="1"/>
    <col min="7" max="7" width="7.85546875" style="22" bestFit="1" customWidth="1"/>
    <col min="8" max="8" width="6" style="22" customWidth="1"/>
    <col min="9" max="9" width="8.28515625" style="22" bestFit="1" customWidth="1"/>
    <col min="10" max="10" width="6.140625" customWidth="1"/>
  </cols>
  <sheetData>
    <row r="5" spans="1:9" x14ac:dyDescent="0.25">
      <c r="A5" s="83" t="s">
        <v>34</v>
      </c>
      <c r="B5" s="83"/>
      <c r="C5" s="83"/>
      <c r="D5" s="83"/>
      <c r="E5" s="83"/>
      <c r="F5" s="83"/>
      <c r="G5" s="83"/>
      <c r="H5" s="83"/>
      <c r="I5" s="83"/>
    </row>
    <row r="6" spans="1:9" x14ac:dyDescent="0.25">
      <c r="A6" s="88" t="s">
        <v>54</v>
      </c>
      <c r="B6" s="88"/>
      <c r="C6" s="88"/>
      <c r="D6" s="88"/>
      <c r="E6" s="88"/>
      <c r="F6" s="88"/>
      <c r="G6" s="88"/>
      <c r="H6" s="88"/>
      <c r="I6" s="88"/>
    </row>
    <row r="7" spans="1:9" ht="15.75" thickBot="1" x14ac:dyDescent="0.3">
      <c r="A7" s="85" t="s">
        <v>61</v>
      </c>
      <c r="B7" s="86"/>
      <c r="C7" s="86"/>
      <c r="D7" s="86"/>
      <c r="E7" s="86"/>
      <c r="F7" s="86"/>
      <c r="G7" s="86"/>
      <c r="H7" s="86"/>
      <c r="I7" s="86"/>
    </row>
    <row r="8" spans="1:9" ht="19.149999999999999" customHeight="1" thickBot="1" x14ac:dyDescent="0.3">
      <c r="A8" s="12" t="s">
        <v>0</v>
      </c>
      <c r="B8" s="13" t="s">
        <v>35</v>
      </c>
      <c r="C8" s="13" t="s">
        <v>4</v>
      </c>
      <c r="D8" s="13" t="s">
        <v>27</v>
      </c>
      <c r="E8" s="13" t="s">
        <v>28</v>
      </c>
      <c r="F8" s="13" t="s">
        <v>29</v>
      </c>
      <c r="G8" s="14" t="s">
        <v>50</v>
      </c>
      <c r="H8" s="14" t="s">
        <v>30</v>
      </c>
      <c r="I8" s="15" t="s">
        <v>31</v>
      </c>
    </row>
    <row r="9" spans="1:9" s="8" customFormat="1" ht="20.100000000000001" customHeight="1" x14ac:dyDescent="0.25">
      <c r="A9" s="55" t="s">
        <v>45</v>
      </c>
      <c r="B9" s="56" t="s">
        <v>14</v>
      </c>
      <c r="C9" s="56" t="s">
        <v>15</v>
      </c>
      <c r="D9" s="63">
        <v>0.5</v>
      </c>
      <c r="E9" s="64">
        <v>0.5602893518518518</v>
      </c>
      <c r="F9" s="64">
        <f t="shared" ref="F9:F16" si="0">E9-D9</f>
        <v>6.0289351851851802E-2</v>
      </c>
      <c r="G9" s="65">
        <v>4</v>
      </c>
      <c r="H9" s="66">
        <v>1</v>
      </c>
      <c r="I9" s="67">
        <v>100</v>
      </c>
    </row>
    <row r="10" spans="1:9" s="8" customFormat="1" ht="20.100000000000001" customHeight="1" x14ac:dyDescent="0.25">
      <c r="A10" s="57" t="s">
        <v>44</v>
      </c>
      <c r="B10" s="31" t="s">
        <v>10</v>
      </c>
      <c r="C10" s="31" t="s">
        <v>11</v>
      </c>
      <c r="D10" s="17">
        <v>0.5</v>
      </c>
      <c r="E10" s="18">
        <v>0.55420138888888892</v>
      </c>
      <c r="F10" s="18">
        <f t="shared" si="0"/>
        <v>5.4201388888888924E-2</v>
      </c>
      <c r="G10" s="19">
        <v>3</v>
      </c>
      <c r="H10" s="20">
        <v>2</v>
      </c>
      <c r="I10" s="68">
        <v>82</v>
      </c>
    </row>
    <row r="11" spans="1:9" s="8" customFormat="1" ht="20.100000000000001" customHeight="1" x14ac:dyDescent="0.25">
      <c r="A11" s="57">
        <v>340</v>
      </c>
      <c r="B11" s="31" t="s">
        <v>18</v>
      </c>
      <c r="C11" s="31" t="s">
        <v>19</v>
      </c>
      <c r="D11" s="17">
        <v>0.5</v>
      </c>
      <c r="E11" s="18">
        <v>0.55447916666666663</v>
      </c>
      <c r="F11" s="18">
        <f t="shared" si="0"/>
        <v>5.4479166666666634E-2</v>
      </c>
      <c r="G11" s="21">
        <v>3</v>
      </c>
      <c r="H11" s="20">
        <v>3</v>
      </c>
      <c r="I11" s="68">
        <v>70</v>
      </c>
    </row>
    <row r="12" spans="1:9" s="8" customFormat="1" ht="20.100000000000001" customHeight="1" x14ac:dyDescent="0.25">
      <c r="A12" s="58">
        <v>323</v>
      </c>
      <c r="B12" s="23" t="s">
        <v>12</v>
      </c>
      <c r="C12" s="23" t="s">
        <v>13</v>
      </c>
      <c r="D12" s="33">
        <v>0.5</v>
      </c>
      <c r="E12" s="34">
        <v>0.55633101851851852</v>
      </c>
      <c r="F12" s="34">
        <f t="shared" si="0"/>
        <v>5.6331018518518516E-2</v>
      </c>
      <c r="G12" s="36">
        <v>3</v>
      </c>
      <c r="H12" s="24">
        <v>4</v>
      </c>
      <c r="I12" s="69">
        <v>59</v>
      </c>
    </row>
    <row r="13" spans="1:9" s="8" customFormat="1" ht="20.100000000000001" customHeight="1" x14ac:dyDescent="0.25">
      <c r="A13" s="58">
        <v>300</v>
      </c>
      <c r="B13" s="23" t="s">
        <v>16</v>
      </c>
      <c r="C13" s="23" t="s">
        <v>17</v>
      </c>
      <c r="D13" s="33">
        <v>0.5</v>
      </c>
      <c r="E13" s="34">
        <v>0.55170138888888887</v>
      </c>
      <c r="F13" s="34">
        <f t="shared" si="0"/>
        <v>5.1701388888888866E-2</v>
      </c>
      <c r="G13" s="36">
        <v>2</v>
      </c>
      <c r="H13" s="24">
        <v>5</v>
      </c>
      <c r="I13" s="69">
        <v>50</v>
      </c>
    </row>
    <row r="14" spans="1:9" s="8" customFormat="1" ht="20.100000000000001" customHeight="1" x14ac:dyDescent="0.25">
      <c r="A14" s="58">
        <v>303</v>
      </c>
      <c r="B14" s="23" t="s">
        <v>9</v>
      </c>
      <c r="C14" s="23" t="s">
        <v>24</v>
      </c>
      <c r="D14" s="33">
        <v>0.5</v>
      </c>
      <c r="E14" s="34">
        <v>0.55436342592592591</v>
      </c>
      <c r="F14" s="34">
        <f t="shared" si="0"/>
        <v>5.4363425925925912E-2</v>
      </c>
      <c r="G14" s="36">
        <v>2</v>
      </c>
      <c r="H14" s="24">
        <v>6</v>
      </c>
      <c r="I14" s="69">
        <v>42</v>
      </c>
    </row>
    <row r="15" spans="1:9" s="8" customFormat="1" ht="20.100000000000001" customHeight="1" x14ac:dyDescent="0.25">
      <c r="A15" s="58">
        <v>500</v>
      </c>
      <c r="B15" s="23" t="s">
        <v>25</v>
      </c>
      <c r="C15" s="23" t="s">
        <v>26</v>
      </c>
      <c r="D15" s="33">
        <v>0.5</v>
      </c>
      <c r="E15" s="34">
        <v>0.55972222222222223</v>
      </c>
      <c r="F15" s="34">
        <f t="shared" si="0"/>
        <v>5.9722222222222232E-2</v>
      </c>
      <c r="G15" s="36">
        <v>2</v>
      </c>
      <c r="H15" s="24">
        <v>7</v>
      </c>
      <c r="I15" s="69">
        <v>35</v>
      </c>
    </row>
    <row r="16" spans="1:9" s="8" customFormat="1" ht="20.100000000000001" customHeight="1" x14ac:dyDescent="0.25">
      <c r="A16" s="58">
        <v>310</v>
      </c>
      <c r="B16" s="23" t="s">
        <v>7</v>
      </c>
      <c r="C16" s="23" t="s">
        <v>8</v>
      </c>
      <c r="D16" s="33">
        <v>0.5</v>
      </c>
      <c r="E16" s="34">
        <v>0.54988425925925932</v>
      </c>
      <c r="F16" s="34">
        <f t="shared" si="0"/>
        <v>4.9884259259259323E-2</v>
      </c>
      <c r="G16" s="36">
        <v>1</v>
      </c>
      <c r="H16" s="24">
        <v>8</v>
      </c>
      <c r="I16" s="69">
        <v>28</v>
      </c>
    </row>
    <row r="17" spans="1:9" s="8" customFormat="1" ht="20.100000000000001" customHeight="1" x14ac:dyDescent="0.25">
      <c r="A17" s="58">
        <v>377</v>
      </c>
      <c r="B17" s="23" t="s">
        <v>20</v>
      </c>
      <c r="C17" s="23" t="s">
        <v>21</v>
      </c>
      <c r="D17" s="33">
        <v>0.5</v>
      </c>
      <c r="E17" s="34"/>
      <c r="F17" s="34" t="s">
        <v>51</v>
      </c>
      <c r="G17" s="36"/>
      <c r="H17" s="24">
        <v>9</v>
      </c>
      <c r="I17" s="69">
        <v>0</v>
      </c>
    </row>
    <row r="18" spans="1:9" s="8" customFormat="1" ht="20.100000000000001" customHeight="1" x14ac:dyDescent="0.25">
      <c r="A18" s="58">
        <v>333</v>
      </c>
      <c r="B18" s="23" t="s">
        <v>22</v>
      </c>
      <c r="C18" s="23" t="s">
        <v>23</v>
      </c>
      <c r="D18" s="33">
        <v>0.5</v>
      </c>
      <c r="E18" s="34"/>
      <c r="F18" s="34" t="s">
        <v>51</v>
      </c>
      <c r="G18" s="36"/>
      <c r="H18" s="24">
        <v>10</v>
      </c>
      <c r="I18" s="69">
        <v>0</v>
      </c>
    </row>
    <row r="19" spans="1:9" s="8" customFormat="1" ht="20.100000000000001" customHeight="1" thickBot="1" x14ac:dyDescent="0.3">
      <c r="A19" s="59">
        <v>313</v>
      </c>
      <c r="B19" s="60" t="s">
        <v>33</v>
      </c>
      <c r="C19" s="60" t="s">
        <v>46</v>
      </c>
      <c r="D19" s="70">
        <v>0.5</v>
      </c>
      <c r="E19" s="71"/>
      <c r="F19" s="72" t="s">
        <v>55</v>
      </c>
      <c r="G19" s="73"/>
      <c r="H19" s="74"/>
      <c r="I19" s="75"/>
    </row>
    <row r="21" spans="1:9" x14ac:dyDescent="0.25">
      <c r="A21" s="83" t="s">
        <v>43</v>
      </c>
      <c r="B21" s="83"/>
      <c r="C21" s="83"/>
      <c r="D21" s="83"/>
      <c r="E21" s="83"/>
      <c r="F21" s="83"/>
      <c r="G21" s="83"/>
      <c r="H21" s="83"/>
      <c r="I21" s="83"/>
    </row>
    <row r="22" spans="1:9" x14ac:dyDescent="0.25">
      <c r="B22" s="2"/>
    </row>
    <row r="23" spans="1:9" hidden="1" x14ac:dyDescent="0.25">
      <c r="G23" s="87">
        <f ca="1">NOW()</f>
        <v>43647.793321643519</v>
      </c>
      <c r="H23" s="87"/>
      <c r="I23" s="87"/>
    </row>
  </sheetData>
  <sortState ref="A17:F19">
    <sortCondition ref="F17:F19"/>
  </sortState>
  <mergeCells count="5">
    <mergeCell ref="A21:I21"/>
    <mergeCell ref="G23:I23"/>
    <mergeCell ref="A5:I5"/>
    <mergeCell ref="A6:I6"/>
    <mergeCell ref="A7:I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3"/>
  <sheetViews>
    <sheetView workbookViewId="0">
      <selection activeCell="A9" sqref="A9:I19"/>
    </sheetView>
  </sheetViews>
  <sheetFormatPr defaultRowHeight="15" x14ac:dyDescent="0.25"/>
  <cols>
    <col min="1" max="1" width="7.85546875" style="22" customWidth="1"/>
    <col min="2" max="2" width="25.42578125" customWidth="1"/>
    <col min="3" max="3" width="30.28515625" customWidth="1"/>
    <col min="4" max="6" width="11.28515625" customWidth="1"/>
    <col min="7" max="7" width="7.85546875" style="22" bestFit="1" customWidth="1"/>
    <col min="8" max="8" width="6" style="22" customWidth="1"/>
    <col min="9" max="9" width="8.28515625" style="22" bestFit="1" customWidth="1"/>
    <col min="10" max="10" width="6.140625" customWidth="1"/>
  </cols>
  <sheetData>
    <row r="5" spans="1:9" x14ac:dyDescent="0.25">
      <c r="A5" s="83" t="s">
        <v>34</v>
      </c>
      <c r="B5" s="83"/>
      <c r="C5" s="83"/>
      <c r="D5" s="83"/>
      <c r="E5" s="83"/>
      <c r="F5" s="83"/>
      <c r="G5" s="83"/>
      <c r="H5" s="83"/>
      <c r="I5" s="83"/>
    </row>
    <row r="6" spans="1:9" x14ac:dyDescent="0.25">
      <c r="A6" s="88" t="s">
        <v>60</v>
      </c>
      <c r="B6" s="88"/>
      <c r="C6" s="88"/>
      <c r="D6" s="88"/>
      <c r="E6" s="88"/>
      <c r="F6" s="88"/>
      <c r="G6" s="88"/>
      <c r="H6" s="88"/>
      <c r="I6" s="88"/>
    </row>
    <row r="7" spans="1:9" ht="15.75" thickBot="1" x14ac:dyDescent="0.3">
      <c r="A7" s="85" t="s">
        <v>61</v>
      </c>
      <c r="B7" s="86"/>
      <c r="C7" s="86"/>
      <c r="D7" s="86"/>
      <c r="E7" s="86"/>
      <c r="F7" s="86"/>
      <c r="G7" s="86"/>
      <c r="H7" s="86"/>
      <c r="I7" s="86"/>
    </row>
    <row r="8" spans="1:9" ht="19.149999999999999" customHeight="1" thickBot="1" x14ac:dyDescent="0.3">
      <c r="A8" s="12" t="s">
        <v>0</v>
      </c>
      <c r="B8" s="13" t="s">
        <v>35</v>
      </c>
      <c r="C8" s="13" t="s">
        <v>4</v>
      </c>
      <c r="D8" s="13" t="s">
        <v>27</v>
      </c>
      <c r="E8" s="13" t="s">
        <v>28</v>
      </c>
      <c r="F8" s="13" t="s">
        <v>29</v>
      </c>
      <c r="G8" s="14" t="s">
        <v>50</v>
      </c>
      <c r="H8" s="14" t="s">
        <v>30</v>
      </c>
      <c r="I8" s="15" t="s">
        <v>31</v>
      </c>
    </row>
    <row r="9" spans="1:9" s="8" customFormat="1" ht="20.100000000000001" customHeight="1" x14ac:dyDescent="0.25">
      <c r="A9" s="55" t="s">
        <v>45</v>
      </c>
      <c r="B9" s="56" t="s">
        <v>14</v>
      </c>
      <c r="C9" s="56" t="s">
        <v>15</v>
      </c>
      <c r="D9" s="63">
        <v>0.45833333333333331</v>
      </c>
      <c r="E9" s="64">
        <v>0.49483796296296295</v>
      </c>
      <c r="F9" s="64">
        <f t="shared" ref="F9:F15" si="0">E9-D9</f>
        <v>3.6504629629629637E-2</v>
      </c>
      <c r="G9" s="65">
        <v>3</v>
      </c>
      <c r="H9" s="66">
        <v>1</v>
      </c>
      <c r="I9" s="67">
        <v>100</v>
      </c>
    </row>
    <row r="10" spans="1:9" s="8" customFormat="1" ht="20.100000000000001" customHeight="1" x14ac:dyDescent="0.25">
      <c r="A10" s="57">
        <v>323</v>
      </c>
      <c r="B10" s="31" t="s">
        <v>12</v>
      </c>
      <c r="C10" s="31" t="s">
        <v>13</v>
      </c>
      <c r="D10" s="17">
        <v>0.45833333333333331</v>
      </c>
      <c r="E10" s="18">
        <v>0.49474537037037036</v>
      </c>
      <c r="F10" s="18">
        <f t="shared" si="0"/>
        <v>3.6412037037037048E-2</v>
      </c>
      <c r="G10" s="21">
        <v>2</v>
      </c>
      <c r="H10" s="20">
        <v>2</v>
      </c>
      <c r="I10" s="68">
        <v>82</v>
      </c>
    </row>
    <row r="11" spans="1:9" s="8" customFormat="1" ht="20.100000000000001" customHeight="1" x14ac:dyDescent="0.25">
      <c r="A11" s="57">
        <v>310</v>
      </c>
      <c r="B11" s="31" t="s">
        <v>7</v>
      </c>
      <c r="C11" s="31" t="s">
        <v>8</v>
      </c>
      <c r="D11" s="17">
        <v>0.45833333333333331</v>
      </c>
      <c r="E11" s="18">
        <v>0.49798611111111107</v>
      </c>
      <c r="F11" s="18">
        <f t="shared" si="0"/>
        <v>3.9652777777777759E-2</v>
      </c>
      <c r="G11" s="21">
        <v>2</v>
      </c>
      <c r="H11" s="20">
        <v>3</v>
      </c>
      <c r="I11" s="68">
        <v>70</v>
      </c>
    </row>
    <row r="12" spans="1:9" s="8" customFormat="1" ht="20.100000000000001" customHeight="1" x14ac:dyDescent="0.25">
      <c r="A12" s="58" t="s">
        <v>44</v>
      </c>
      <c r="B12" s="23" t="s">
        <v>10</v>
      </c>
      <c r="C12" s="23" t="s">
        <v>11</v>
      </c>
      <c r="D12" s="33">
        <v>0.45833333333333331</v>
      </c>
      <c r="E12" s="34">
        <v>0.4740625</v>
      </c>
      <c r="F12" s="34">
        <f t="shared" si="0"/>
        <v>1.5729166666666683E-2</v>
      </c>
      <c r="G12" s="35">
        <v>1</v>
      </c>
      <c r="H12" s="24">
        <v>4</v>
      </c>
      <c r="I12" s="69">
        <v>59</v>
      </c>
    </row>
    <row r="13" spans="1:9" s="8" customFormat="1" ht="20.100000000000001" customHeight="1" x14ac:dyDescent="0.25">
      <c r="A13" s="58">
        <v>300</v>
      </c>
      <c r="B13" s="23" t="s">
        <v>16</v>
      </c>
      <c r="C13" s="23" t="s">
        <v>17</v>
      </c>
      <c r="D13" s="33">
        <v>0.45833333333333331</v>
      </c>
      <c r="E13" s="34">
        <v>0.47407407407407409</v>
      </c>
      <c r="F13" s="34">
        <f t="shared" si="0"/>
        <v>1.5740740740740777E-2</v>
      </c>
      <c r="G13" s="36">
        <v>1</v>
      </c>
      <c r="H13" s="24">
        <v>5</v>
      </c>
      <c r="I13" s="69">
        <v>50</v>
      </c>
    </row>
    <row r="14" spans="1:9" s="8" customFormat="1" ht="20.100000000000001" customHeight="1" x14ac:dyDescent="0.25">
      <c r="A14" s="58">
        <v>500</v>
      </c>
      <c r="B14" s="23" t="s">
        <v>25</v>
      </c>
      <c r="C14" s="23" t="s">
        <v>26</v>
      </c>
      <c r="D14" s="33">
        <v>0.45833333333333331</v>
      </c>
      <c r="E14" s="34">
        <v>0.48192129629629626</v>
      </c>
      <c r="F14" s="34">
        <f t="shared" si="0"/>
        <v>2.3587962962962949E-2</v>
      </c>
      <c r="G14" s="36">
        <v>1</v>
      </c>
      <c r="H14" s="24">
        <v>6</v>
      </c>
      <c r="I14" s="69">
        <v>42</v>
      </c>
    </row>
    <row r="15" spans="1:9" s="8" customFormat="1" ht="20.100000000000001" customHeight="1" x14ac:dyDescent="0.25">
      <c r="A15" s="58">
        <v>303</v>
      </c>
      <c r="B15" s="23" t="s">
        <v>9</v>
      </c>
      <c r="C15" s="23" t="s">
        <v>24</v>
      </c>
      <c r="D15" s="33">
        <v>0.45833333333333331</v>
      </c>
      <c r="E15" s="34">
        <v>0.4896064814814815</v>
      </c>
      <c r="F15" s="34">
        <f t="shared" si="0"/>
        <v>3.1273148148148189E-2</v>
      </c>
      <c r="G15" s="36">
        <v>1</v>
      </c>
      <c r="H15" s="24">
        <v>7</v>
      </c>
      <c r="I15" s="69">
        <v>35</v>
      </c>
    </row>
    <row r="16" spans="1:9" s="8" customFormat="1" ht="20.100000000000001" customHeight="1" x14ac:dyDescent="0.25">
      <c r="A16" s="58">
        <v>340</v>
      </c>
      <c r="B16" s="23" t="s">
        <v>18</v>
      </c>
      <c r="C16" s="23" t="s">
        <v>19</v>
      </c>
      <c r="D16" s="33">
        <v>0.45833333333333331</v>
      </c>
      <c r="E16" s="34"/>
      <c r="F16" s="34" t="s">
        <v>51</v>
      </c>
      <c r="G16" s="36"/>
      <c r="H16" s="24">
        <v>8</v>
      </c>
      <c r="I16" s="69">
        <v>0</v>
      </c>
    </row>
    <row r="17" spans="1:9" s="8" customFormat="1" ht="20.100000000000001" customHeight="1" x14ac:dyDescent="0.25">
      <c r="A17" s="58">
        <v>313</v>
      </c>
      <c r="B17" s="23" t="s">
        <v>33</v>
      </c>
      <c r="C17" s="23" t="s">
        <v>46</v>
      </c>
      <c r="D17" s="33">
        <v>0.45833333333333331</v>
      </c>
      <c r="E17" s="34"/>
      <c r="F17" s="34" t="s">
        <v>51</v>
      </c>
      <c r="G17" s="36"/>
      <c r="H17" s="24">
        <v>9</v>
      </c>
      <c r="I17" s="69">
        <v>0</v>
      </c>
    </row>
    <row r="18" spans="1:9" s="8" customFormat="1" ht="20.100000000000001" customHeight="1" x14ac:dyDescent="0.25">
      <c r="A18" s="58">
        <v>377</v>
      </c>
      <c r="B18" s="23" t="s">
        <v>20</v>
      </c>
      <c r="C18" s="23" t="s">
        <v>21</v>
      </c>
      <c r="D18" s="33">
        <v>0.45833333333333331</v>
      </c>
      <c r="E18" s="34"/>
      <c r="F18" s="41" t="s">
        <v>55</v>
      </c>
      <c r="G18" s="36"/>
      <c r="H18" s="24"/>
      <c r="I18" s="69"/>
    </row>
    <row r="19" spans="1:9" s="8" customFormat="1" ht="20.100000000000001" customHeight="1" thickBot="1" x14ac:dyDescent="0.3">
      <c r="A19" s="59">
        <v>333</v>
      </c>
      <c r="B19" s="60" t="s">
        <v>22</v>
      </c>
      <c r="C19" s="60" t="s">
        <v>23</v>
      </c>
      <c r="D19" s="70">
        <v>0.45833333333333331</v>
      </c>
      <c r="E19" s="71"/>
      <c r="F19" s="72" t="s">
        <v>55</v>
      </c>
      <c r="G19" s="73"/>
      <c r="H19" s="74"/>
      <c r="I19" s="75"/>
    </row>
    <row r="21" spans="1:9" x14ac:dyDescent="0.25">
      <c r="A21" s="83" t="s">
        <v>43</v>
      </c>
      <c r="B21" s="83"/>
      <c r="C21" s="83"/>
      <c r="D21" s="83"/>
      <c r="E21" s="83"/>
      <c r="F21" s="83"/>
      <c r="G21" s="83"/>
      <c r="H21" s="83"/>
      <c r="I21" s="83"/>
    </row>
    <row r="22" spans="1:9" x14ac:dyDescent="0.25">
      <c r="B22" s="2"/>
    </row>
    <row r="23" spans="1:9" hidden="1" x14ac:dyDescent="0.25">
      <c r="G23" s="87">
        <f ca="1">NOW()</f>
        <v>43647.793321643519</v>
      </c>
      <c r="H23" s="87"/>
      <c r="I23" s="87"/>
    </row>
  </sheetData>
  <sortState ref="A16:F19">
    <sortCondition ref="F16:F19"/>
  </sortState>
  <mergeCells count="5">
    <mergeCell ref="A21:I21"/>
    <mergeCell ref="G23:I23"/>
    <mergeCell ref="A5:I5"/>
    <mergeCell ref="A6:I6"/>
    <mergeCell ref="A7:I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22"/>
  <sheetViews>
    <sheetView tabSelected="1" workbookViewId="0">
      <selection activeCell="C18" sqref="C18"/>
    </sheetView>
  </sheetViews>
  <sheetFormatPr defaultRowHeight="15" x14ac:dyDescent="0.25"/>
  <cols>
    <col min="1" max="1" width="7.85546875" style="1" customWidth="1"/>
    <col min="2" max="2" width="25.42578125" customWidth="1"/>
    <col min="3" max="3" width="30.28515625" customWidth="1"/>
    <col min="4" max="4" width="9" style="1" bestFit="1" customWidth="1"/>
    <col min="5" max="6" width="6.5703125" style="22" customWidth="1"/>
    <col min="7" max="7" width="6.5703125" style="1" bestFit="1" customWidth="1"/>
    <col min="8" max="9" width="6.5703125" style="10" customWidth="1"/>
    <col min="10" max="10" width="9.28515625" style="1" bestFit="1" customWidth="1"/>
    <col min="11" max="11" width="6.85546875" style="1" bestFit="1" customWidth="1"/>
    <col min="12" max="12" width="14.42578125" hidden="1" customWidth="1"/>
  </cols>
  <sheetData>
    <row r="5" spans="1:12" x14ac:dyDescent="0.25">
      <c r="A5" s="83" t="s">
        <v>36</v>
      </c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12" ht="15.75" x14ac:dyDescent="0.25">
      <c r="A6" s="90" t="s">
        <v>37</v>
      </c>
      <c r="B6" s="90"/>
      <c r="C6" s="90"/>
      <c r="D6" s="90"/>
      <c r="E6" s="90"/>
      <c r="F6" s="90"/>
      <c r="G6" s="90"/>
      <c r="H6" s="90"/>
      <c r="I6" s="90"/>
      <c r="J6" s="90"/>
      <c r="K6" s="90"/>
    </row>
    <row r="7" spans="1:12" ht="15.75" thickBot="1" x14ac:dyDescent="0.3">
      <c r="A7" s="89" t="s">
        <v>61</v>
      </c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1:12" ht="19.149999999999999" customHeight="1" thickBot="1" x14ac:dyDescent="0.3">
      <c r="A8" s="9" t="s">
        <v>0</v>
      </c>
      <c r="B8" s="7" t="s">
        <v>3</v>
      </c>
      <c r="C8" s="7" t="s">
        <v>4</v>
      </c>
      <c r="D8" s="4" t="s">
        <v>38</v>
      </c>
      <c r="E8" s="28" t="s">
        <v>39</v>
      </c>
      <c r="F8" s="28" t="s">
        <v>6</v>
      </c>
      <c r="G8" s="28" t="s">
        <v>40</v>
      </c>
      <c r="H8" s="5" t="s">
        <v>1</v>
      </c>
      <c r="I8" s="5" t="s">
        <v>2</v>
      </c>
      <c r="J8" s="3" t="s">
        <v>41</v>
      </c>
      <c r="K8" s="6" t="s">
        <v>42</v>
      </c>
      <c r="L8" s="16" t="s">
        <v>5</v>
      </c>
    </row>
    <row r="9" spans="1:12" ht="20.100000000000001" customHeight="1" x14ac:dyDescent="0.25">
      <c r="A9" s="55" t="s">
        <v>45</v>
      </c>
      <c r="B9" s="56" t="s">
        <v>14</v>
      </c>
      <c r="C9" s="56" t="s">
        <v>15</v>
      </c>
      <c r="D9" s="48">
        <f>VLOOKUP(A9,Prologue!$A$9:$I$19,9,FALSE)</f>
        <v>30</v>
      </c>
      <c r="E9" s="49">
        <f>VLOOKUP(A9,'OR1'!$A$9:$I$19,9,FALSE)</f>
        <v>70</v>
      </c>
      <c r="F9" s="49">
        <f>VLOOKUP(A9,'OR2'!$A$9:$I$19,9,FALSE)</f>
        <v>70</v>
      </c>
      <c r="G9" s="49">
        <f>VLOOKUP(A9,'OR3'!$A$9:$I$19,9,FALSE)</f>
        <v>100</v>
      </c>
      <c r="H9" s="49">
        <f>VLOOKUP(A9,'SR1'!$A$9:$I$19,9,FALSE)</f>
        <v>100</v>
      </c>
      <c r="I9" s="49">
        <f>VLOOKUP(A9,'SR2'!$A$9:$I$19,9,FALSE)</f>
        <v>100</v>
      </c>
      <c r="J9" s="50">
        <f t="shared" ref="J9:J19" si="0">SUM(D9:I9)</f>
        <v>470</v>
      </c>
      <c r="K9" s="11">
        <v>1</v>
      </c>
      <c r="L9" s="25">
        <v>100</v>
      </c>
    </row>
    <row r="10" spans="1:12" ht="20.100000000000001" customHeight="1" x14ac:dyDescent="0.25">
      <c r="A10" s="57">
        <v>310</v>
      </c>
      <c r="B10" s="31" t="s">
        <v>7</v>
      </c>
      <c r="C10" s="31" t="s">
        <v>8</v>
      </c>
      <c r="D10" s="51">
        <f>VLOOKUP(A10,Prologue!$A$9:$I$19,9,FALSE)</f>
        <v>21</v>
      </c>
      <c r="E10" s="52">
        <f>VLOOKUP(A10,'OR1'!$A$9:$I$19,9,FALSE)</f>
        <v>82</v>
      </c>
      <c r="F10" s="52">
        <f>VLOOKUP(A10,'OR2'!$A$9:$I$19,9,FALSE)</f>
        <v>100</v>
      </c>
      <c r="G10" s="52">
        <f>VLOOKUP(A10,'OR3'!$A$9:$I$19,9,FALSE)</f>
        <v>59</v>
      </c>
      <c r="H10" s="52">
        <f>VLOOKUP(A10,'SR1'!$A$9:$I$19,9,FALSE)</f>
        <v>28</v>
      </c>
      <c r="I10" s="52">
        <f>VLOOKUP(A10,'SR2'!$A$9:$I$19,9,FALSE)</f>
        <v>70</v>
      </c>
      <c r="J10" s="53">
        <f t="shared" si="0"/>
        <v>360</v>
      </c>
      <c r="K10" s="27">
        <v>2</v>
      </c>
      <c r="L10" s="26">
        <v>82</v>
      </c>
    </row>
    <row r="11" spans="1:12" ht="20.100000000000001" customHeight="1" x14ac:dyDescent="0.25">
      <c r="A11" s="57">
        <v>340</v>
      </c>
      <c r="B11" s="31" t="s">
        <v>18</v>
      </c>
      <c r="C11" s="31" t="s">
        <v>19</v>
      </c>
      <c r="D11" s="51">
        <f>VLOOKUP(A11,Prologue!$A$9:$I$19,9,FALSE)</f>
        <v>15</v>
      </c>
      <c r="E11" s="52">
        <f>VLOOKUP(A11,'OR1'!$A$9:$I$19,9,FALSE)</f>
        <v>100</v>
      </c>
      <c r="F11" s="52">
        <f>VLOOKUP(A11,'OR2'!$A$9:$I$19,9,FALSE)</f>
        <v>82</v>
      </c>
      <c r="G11" s="52">
        <f>VLOOKUP(A11,'OR3'!$A$9:$I$19,9,FALSE)</f>
        <v>82</v>
      </c>
      <c r="H11" s="52">
        <f>VLOOKUP(A11,'SR1'!$A$9:$I$19,9,FALSE)</f>
        <v>70</v>
      </c>
      <c r="I11" s="52">
        <f>VLOOKUP(A11,'SR2'!$A$9:$I$19,9,FALSE)</f>
        <v>0</v>
      </c>
      <c r="J11" s="53">
        <f t="shared" si="0"/>
        <v>349</v>
      </c>
      <c r="K11" s="27">
        <v>3</v>
      </c>
      <c r="L11" s="26">
        <v>70</v>
      </c>
    </row>
    <row r="12" spans="1:12" ht="20.100000000000001" customHeight="1" x14ac:dyDescent="0.25">
      <c r="A12" s="58">
        <v>323</v>
      </c>
      <c r="B12" s="23" t="s">
        <v>12</v>
      </c>
      <c r="C12" s="23" t="s">
        <v>13</v>
      </c>
      <c r="D12" s="42">
        <f>VLOOKUP(A12,Prologue!$A$9:$I$19,9,FALSE)</f>
        <v>10.5</v>
      </c>
      <c r="E12" s="37">
        <f>VLOOKUP(A12,'OR1'!$A$9:$I$19,9,FALSE)</f>
        <v>50</v>
      </c>
      <c r="F12" s="37">
        <f>VLOOKUP(A12,'OR2'!$A$9:$I$19,9,FALSE)</f>
        <v>59</v>
      </c>
      <c r="G12" s="37">
        <f>VLOOKUP(A12,'OR3'!$A$9:$I$19,9,FALSE)</f>
        <v>42</v>
      </c>
      <c r="H12" s="37">
        <f>VLOOKUP(A12,'SR1'!$A$9:$I$19,9,FALSE)</f>
        <v>59</v>
      </c>
      <c r="I12" s="37">
        <f>VLOOKUP(A12,'SR2'!$A$9:$I$19,9,FALSE)</f>
        <v>82</v>
      </c>
      <c r="J12" s="43">
        <f t="shared" si="0"/>
        <v>302.5</v>
      </c>
      <c r="K12" s="29">
        <v>4</v>
      </c>
      <c r="L12" s="26">
        <v>59</v>
      </c>
    </row>
    <row r="13" spans="1:12" ht="20.100000000000001" customHeight="1" x14ac:dyDescent="0.25">
      <c r="A13" s="58" t="s">
        <v>44</v>
      </c>
      <c r="B13" s="23" t="s">
        <v>10</v>
      </c>
      <c r="C13" s="23" t="s">
        <v>11</v>
      </c>
      <c r="D13" s="42">
        <f>VLOOKUP(A13,Prologue!$A$9:$I$19,9,FALSE)</f>
        <v>12.6</v>
      </c>
      <c r="E13" s="37">
        <f>VLOOKUP(A13,'OR1'!$A$9:$I$19,9,FALSE)</f>
        <v>42</v>
      </c>
      <c r="F13" s="37">
        <f>VLOOKUP(A13,'OR2'!$A$9:$I$19,9,FALSE)</f>
        <v>35</v>
      </c>
      <c r="G13" s="37">
        <f>VLOOKUP(A13,'OR3'!$A$9:$I$19,9,FALSE)</f>
        <v>28</v>
      </c>
      <c r="H13" s="37">
        <f>VLOOKUP(A13,'SR1'!$A$9:$I$19,9,FALSE)</f>
        <v>82</v>
      </c>
      <c r="I13" s="37">
        <f>VLOOKUP(A13,'SR2'!$A$9:$I$19,9,FALSE)</f>
        <v>59</v>
      </c>
      <c r="J13" s="43">
        <f t="shared" si="0"/>
        <v>258.60000000000002</v>
      </c>
      <c r="K13" s="29">
        <v>5</v>
      </c>
      <c r="L13" s="26">
        <v>50</v>
      </c>
    </row>
    <row r="14" spans="1:12" ht="20.100000000000001" customHeight="1" x14ac:dyDescent="0.25">
      <c r="A14" s="58">
        <v>300</v>
      </c>
      <c r="B14" s="23" t="s">
        <v>16</v>
      </c>
      <c r="C14" s="23" t="s">
        <v>17</v>
      </c>
      <c r="D14" s="42">
        <f>VLOOKUP(A14,Prologue!$A$9:$I$19,9,FALSE)</f>
        <v>17.7</v>
      </c>
      <c r="E14" s="37">
        <f>VLOOKUP(A14,'OR1'!$A$9:$I$19,9,FALSE)</f>
        <v>59</v>
      </c>
      <c r="F14" s="37">
        <f>VLOOKUP(A14,'OR2'!$A$9:$I$19,9,FALSE)</f>
        <v>0</v>
      </c>
      <c r="G14" s="37">
        <f>VLOOKUP(A14,'OR3'!$A$9:$I$19,9,FALSE)</f>
        <v>35</v>
      </c>
      <c r="H14" s="37">
        <f>VLOOKUP(A14,'SR1'!$A$9:$I$19,9,FALSE)</f>
        <v>50</v>
      </c>
      <c r="I14" s="37">
        <f>VLOOKUP(A14,'SR2'!$A$9:$I$19,9,FALSE)</f>
        <v>50</v>
      </c>
      <c r="J14" s="43">
        <f t="shared" si="0"/>
        <v>211.7</v>
      </c>
      <c r="K14" s="29">
        <v>6</v>
      </c>
      <c r="L14" s="26">
        <v>42</v>
      </c>
    </row>
    <row r="15" spans="1:12" ht="20.100000000000001" customHeight="1" x14ac:dyDescent="0.25">
      <c r="A15" s="58">
        <v>303</v>
      </c>
      <c r="B15" s="23" t="s">
        <v>9</v>
      </c>
      <c r="C15" s="23" t="s">
        <v>24</v>
      </c>
      <c r="D15" s="42">
        <f>VLOOKUP(A15,Prologue!$A$9:$I$19,9,FALSE)</f>
        <v>4.8</v>
      </c>
      <c r="E15" s="37">
        <f>VLOOKUP(A15,'OR1'!$A$9:$I$19,9,FALSE)</f>
        <v>28</v>
      </c>
      <c r="F15" s="37">
        <f>VLOOKUP(A15,'OR2'!$A$9:$I$19,9,FALSE)</f>
        <v>50</v>
      </c>
      <c r="G15" s="37">
        <f>VLOOKUP(A15,'OR3'!$A$9:$I$19,9,FALSE)</f>
        <v>50</v>
      </c>
      <c r="H15" s="37">
        <f>VLOOKUP(A15,'SR1'!$A$9:$I$19,9,FALSE)</f>
        <v>42</v>
      </c>
      <c r="I15" s="37">
        <f>VLOOKUP(A15,'SR2'!$A$9:$I$19,9,FALSE)</f>
        <v>35</v>
      </c>
      <c r="J15" s="43">
        <f t="shared" si="0"/>
        <v>209.8</v>
      </c>
      <c r="K15" s="29">
        <v>7</v>
      </c>
      <c r="L15" s="26">
        <v>35</v>
      </c>
    </row>
    <row r="16" spans="1:12" ht="20.100000000000001" customHeight="1" x14ac:dyDescent="0.25">
      <c r="A16" s="58">
        <v>500</v>
      </c>
      <c r="B16" s="23" t="s">
        <v>25</v>
      </c>
      <c r="C16" s="23" t="s">
        <v>26</v>
      </c>
      <c r="D16" s="42">
        <f>VLOOKUP(A16,Prologue!$A$9:$I$19,9,FALSE)</f>
        <v>3</v>
      </c>
      <c r="E16" s="37">
        <f>VLOOKUP(A16,'OR1'!$A$9:$I$19,9,FALSE)</f>
        <v>35</v>
      </c>
      <c r="F16" s="37">
        <f>VLOOKUP(A16,'OR2'!$A$9:$I$19,9,FALSE)</f>
        <v>42</v>
      </c>
      <c r="G16" s="37">
        <f>VLOOKUP(A16,'OR3'!$A$9:$I$19,9,FALSE)</f>
        <v>22</v>
      </c>
      <c r="H16" s="37">
        <f>VLOOKUP(A16,'SR1'!$A$9:$I$19,9,FALSE)</f>
        <v>35</v>
      </c>
      <c r="I16" s="37">
        <f>VLOOKUP(A16,'SR2'!$A$9:$I$19,9,FALSE)</f>
        <v>42</v>
      </c>
      <c r="J16" s="43">
        <f t="shared" si="0"/>
        <v>179</v>
      </c>
      <c r="K16" s="29">
        <v>8</v>
      </c>
      <c r="L16" s="26">
        <v>28</v>
      </c>
    </row>
    <row r="17" spans="1:12" ht="20.100000000000001" customHeight="1" x14ac:dyDescent="0.25">
      <c r="A17" s="58">
        <v>313</v>
      </c>
      <c r="B17" s="23" t="s">
        <v>33</v>
      </c>
      <c r="C17" s="23" t="s">
        <v>46</v>
      </c>
      <c r="D17" s="42">
        <f>VLOOKUP(A17,Prologue!$A$9:$I$19,9,FALSE)</f>
        <v>6.6</v>
      </c>
      <c r="E17" s="37">
        <f>VLOOKUP(A17,'OR1'!$A$9:$I$19,9,FALSE)</f>
        <v>22</v>
      </c>
      <c r="F17" s="37">
        <f>VLOOKUP(A17,'OR2'!$A$9:$I$19,9,FALSE)</f>
        <v>28</v>
      </c>
      <c r="G17" s="37">
        <f>VLOOKUP(A17,'OR3'!$A$9:$I$19,9,FALSE)</f>
        <v>0</v>
      </c>
      <c r="H17" s="46" t="s">
        <v>55</v>
      </c>
      <c r="I17" s="37">
        <f>VLOOKUP(A17,'SR2'!$A$9:$I$19,9,FALSE)</f>
        <v>0</v>
      </c>
      <c r="J17" s="43">
        <f t="shared" si="0"/>
        <v>56.6</v>
      </c>
      <c r="K17" s="29">
        <v>9</v>
      </c>
      <c r="L17" s="26">
        <v>22</v>
      </c>
    </row>
    <row r="18" spans="1:12" ht="20.100000000000001" customHeight="1" x14ac:dyDescent="0.25">
      <c r="A18" s="58">
        <v>333</v>
      </c>
      <c r="B18" s="23" t="s">
        <v>22</v>
      </c>
      <c r="C18" s="23" t="s">
        <v>23</v>
      </c>
      <c r="D18" s="42">
        <f>VLOOKUP(A18,Prologue!$A$9:$I$19,9,FALSE)</f>
        <v>24.599999999999998</v>
      </c>
      <c r="E18" s="46" t="s">
        <v>55</v>
      </c>
      <c r="F18" s="37">
        <f>VLOOKUP(A18,'OR2'!$A$9:$I$19,9,FALSE)</f>
        <v>0</v>
      </c>
      <c r="G18" s="37">
        <f>VLOOKUP(A18,'OR3'!$A$9:$I$19,9,FALSE)</f>
        <v>70</v>
      </c>
      <c r="H18" s="37">
        <f>VLOOKUP(A18,'SR1'!$A$9:$I$19,9,FALSE)</f>
        <v>0</v>
      </c>
      <c r="I18" s="46" t="s">
        <v>55</v>
      </c>
      <c r="J18" s="43">
        <f t="shared" si="0"/>
        <v>94.6</v>
      </c>
      <c r="K18" s="29">
        <v>10</v>
      </c>
      <c r="L18" s="26">
        <v>16</v>
      </c>
    </row>
    <row r="19" spans="1:12" ht="20.100000000000001" customHeight="1" thickBot="1" x14ac:dyDescent="0.3">
      <c r="A19" s="59">
        <v>377</v>
      </c>
      <c r="B19" s="60" t="s">
        <v>20</v>
      </c>
      <c r="C19" s="60" t="s">
        <v>21</v>
      </c>
      <c r="D19" s="44">
        <f>VLOOKUP(A19,Prologue!$A$9:$I$19,9,FALSE)</f>
        <v>8.4</v>
      </c>
      <c r="E19" s="61" t="s">
        <v>55</v>
      </c>
      <c r="F19" s="61" t="s">
        <v>55</v>
      </c>
      <c r="G19" s="38">
        <f>VLOOKUP(A19,'OR3'!$A$9:$I$19,9,FALSE)</f>
        <v>16</v>
      </c>
      <c r="H19" s="38">
        <f>VLOOKUP(A19,'SR1'!$A$9:$I$19,9,FALSE)</f>
        <v>0</v>
      </c>
      <c r="I19" s="61" t="s">
        <v>55</v>
      </c>
      <c r="J19" s="45">
        <f t="shared" si="0"/>
        <v>24.4</v>
      </c>
      <c r="K19" s="62">
        <v>11</v>
      </c>
      <c r="L19" s="26">
        <v>10</v>
      </c>
    </row>
    <row r="21" spans="1:12" x14ac:dyDescent="0.25">
      <c r="A21" s="83" t="s">
        <v>43</v>
      </c>
      <c r="B21" s="83"/>
      <c r="C21" s="83"/>
      <c r="D21" s="83"/>
      <c r="E21" s="83"/>
      <c r="F21" s="83"/>
      <c r="G21" s="83"/>
      <c r="H21" s="83"/>
      <c r="I21" s="83"/>
      <c r="J21" s="83"/>
      <c r="K21" s="83"/>
    </row>
    <row r="22" spans="1:12" hidden="1" x14ac:dyDescent="0.25">
      <c r="B22" s="2"/>
      <c r="H22" s="87">
        <f ca="1">NOW()</f>
        <v>43647.793321643519</v>
      </c>
      <c r="I22" s="87"/>
      <c r="J22" s="87"/>
      <c r="K22" s="87"/>
      <c r="L22" s="87"/>
    </row>
  </sheetData>
  <sortState ref="A17:I18">
    <sortCondition ref="A17:A18"/>
  </sortState>
  <mergeCells count="5">
    <mergeCell ref="H22:L22"/>
    <mergeCell ref="A5:K5"/>
    <mergeCell ref="A21:K21"/>
    <mergeCell ref="A7:K7"/>
    <mergeCell ref="A6:K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Prologue</vt:lpstr>
      <vt:lpstr>OR1</vt:lpstr>
      <vt:lpstr>OR2</vt:lpstr>
      <vt:lpstr>OR3</vt:lpstr>
      <vt:lpstr>SR1</vt:lpstr>
      <vt:lpstr>SR2</vt:lpstr>
      <vt:lpstr>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2019-07-01T16:02:28Z</dcterms:modified>
</cp:coreProperties>
</file>