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activeTab="6"/>
  </bookViews>
  <sheets>
    <sheet name="Prologue" sheetId="11" r:id="rId1"/>
    <sheet name="OR1" sheetId="1" r:id="rId2"/>
    <sheet name="OR2" sheetId="6" r:id="rId3"/>
    <sheet name="OR3" sheetId="10" r:id="rId4"/>
    <sheet name="SR1" sheetId="8" r:id="rId5"/>
    <sheet name="SR2" sheetId="9" r:id="rId6"/>
    <sheet name="Summary" sheetId="5" r:id="rId7"/>
  </sheets>
  <calcPr calcId="152511"/>
</workbook>
</file>

<file path=xl/calcChain.xml><?xml version="1.0" encoding="utf-8"?>
<calcChain xmlns="http://schemas.openxmlformats.org/spreadsheetml/2006/main">
  <c r="F9" i="9" l="1"/>
  <c r="F12" i="9"/>
  <c r="F11" i="9"/>
  <c r="F10" i="9"/>
  <c r="F9" i="10" l="1"/>
  <c r="F11" i="10"/>
  <c r="F14" i="10"/>
  <c r="F10" i="10"/>
  <c r="F13" i="10"/>
  <c r="F12" i="10"/>
  <c r="F10" i="6"/>
  <c r="F11" i="6"/>
  <c r="F13" i="6"/>
  <c r="F9" i="6"/>
  <c r="F12" i="6"/>
  <c r="F15" i="8"/>
  <c r="F9" i="8"/>
  <c r="F13" i="8"/>
  <c r="F11" i="8"/>
  <c r="F10" i="8"/>
  <c r="F14" i="8"/>
  <c r="F12" i="8"/>
  <c r="F9" i="1" l="1"/>
  <c r="F14" i="1"/>
  <c r="F15" i="1"/>
  <c r="F10" i="1"/>
  <c r="F13" i="1"/>
  <c r="F12" i="1"/>
  <c r="F11" i="1"/>
  <c r="F16" i="1"/>
  <c r="F17" i="1"/>
  <c r="E18" i="5" l="1"/>
  <c r="H18" i="5"/>
  <c r="D9" i="5"/>
  <c r="D14" i="5"/>
  <c r="D16" i="5"/>
  <c r="D13" i="5"/>
  <c r="D15" i="5"/>
  <c r="D10" i="5"/>
  <c r="D11" i="5"/>
  <c r="D19" i="5"/>
  <c r="D18" i="5"/>
  <c r="D17" i="5"/>
  <c r="D12" i="5"/>
  <c r="J18" i="5" l="1"/>
  <c r="I10" i="5"/>
  <c r="I11" i="5"/>
  <c r="I9" i="5"/>
  <c r="I13" i="5"/>
  <c r="H10" i="5"/>
  <c r="H11" i="5"/>
  <c r="H17" i="5"/>
  <c r="H9" i="5"/>
  <c r="H14" i="5"/>
  <c r="H13" i="5"/>
  <c r="H15" i="5"/>
  <c r="G10" i="5"/>
  <c r="G11" i="5"/>
  <c r="G9" i="5"/>
  <c r="G14" i="5"/>
  <c r="G16" i="5"/>
  <c r="G15" i="5"/>
  <c r="I12" i="5"/>
  <c r="H12" i="5"/>
  <c r="G12" i="5"/>
  <c r="F9" i="5"/>
  <c r="F13" i="5"/>
  <c r="F10" i="5"/>
  <c r="F11" i="5"/>
  <c r="F12" i="5"/>
  <c r="E9" i="5"/>
  <c r="E14" i="5"/>
  <c r="E16" i="5"/>
  <c r="E13" i="5"/>
  <c r="E15" i="5"/>
  <c r="E10" i="5"/>
  <c r="E11" i="5"/>
  <c r="E19" i="5"/>
  <c r="E17" i="5"/>
  <c r="E12" i="5"/>
  <c r="G23" i="9"/>
  <c r="G23" i="8"/>
  <c r="G23" i="10"/>
  <c r="G23" i="6"/>
  <c r="J16" i="5" l="1"/>
  <c r="J11" i="5"/>
  <c r="J17" i="5"/>
  <c r="J15" i="5"/>
  <c r="J14" i="5"/>
  <c r="J10" i="5"/>
  <c r="J13" i="5"/>
  <c r="J9" i="5"/>
  <c r="J19" i="5"/>
  <c r="H22" i="5"/>
  <c r="G23" i="1"/>
  <c r="J12" i="5" l="1"/>
</calcChain>
</file>

<file path=xl/sharedStrings.xml><?xml version="1.0" encoding="utf-8"?>
<sst xmlns="http://schemas.openxmlformats.org/spreadsheetml/2006/main" count="288" uniqueCount="59">
  <si>
    <t>Nr.</t>
  </si>
  <si>
    <t>SR1</t>
  </si>
  <si>
    <t>SR2</t>
  </si>
  <si>
    <t>Vairuotojas</t>
  </si>
  <si>
    <t>Taškai už etapą</t>
  </si>
  <si>
    <t>OR2</t>
  </si>
  <si>
    <t>Start</t>
  </si>
  <si>
    <t>Finish</t>
  </si>
  <si>
    <t>Time</t>
  </si>
  <si>
    <t>Place</t>
  </si>
  <si>
    <t>Point</t>
  </si>
  <si>
    <r>
      <t>2019m. Lietuvos pravažumo čempionato II-asis etapas, 4x4NEZ Championship stage II,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Kupiškis</t>
    </r>
  </si>
  <si>
    <t>Driver</t>
  </si>
  <si>
    <t>2019m. Lietuvos pravažumo čempionato II-asis etapas, 4x4NEZ Championship stage II, Kupiškis</t>
  </si>
  <si>
    <t>Prologue</t>
  </si>
  <si>
    <t>OR1</t>
  </si>
  <si>
    <t>OR3</t>
  </si>
  <si>
    <t>Summary</t>
  </si>
  <si>
    <t>Plqace</t>
  </si>
  <si>
    <t>Tomas Guzauskas</t>
  </si>
  <si>
    <t>Mindaugas Stapulionis</t>
  </si>
  <si>
    <t>Aurimas Šaltenis</t>
  </si>
  <si>
    <t>Arnas Šaltenis</t>
  </si>
  <si>
    <t>Eimantas Bakutis</t>
  </si>
  <si>
    <t>Justas Šereika</t>
  </si>
  <si>
    <t>Nerijus Genys</t>
  </si>
  <si>
    <t>Dovydas Misheris</t>
  </si>
  <si>
    <t>Zigmas Keizeris</t>
  </si>
  <si>
    <t>Erikas Stonkus</t>
  </si>
  <si>
    <t>Vygantas Alisauskas</t>
  </si>
  <si>
    <t>Martynas Alisauskas</t>
  </si>
  <si>
    <t>Audrius Paslauskas</t>
  </si>
  <si>
    <t>Arnoldas Baukus</t>
  </si>
  <si>
    <t>Arūnas Janušaitis</t>
  </si>
  <si>
    <t>Lukas kuzminskis, Linas Povilaitis</t>
  </si>
  <si>
    <t>Darius Beniušis</t>
  </si>
  <si>
    <t>Mečislovas Pivorius</t>
  </si>
  <si>
    <t>Aivaras Andersonas</t>
  </si>
  <si>
    <t>Povilas Dabkus</t>
  </si>
  <si>
    <t>Gediminas Beniusis</t>
  </si>
  <si>
    <t>Donatas Mockus</t>
  </si>
  <si>
    <t>Class TR2 / Summary</t>
  </si>
  <si>
    <t>Co-driver</t>
  </si>
  <si>
    <r>
      <t xml:space="preserve">Head of Competitions </t>
    </r>
    <r>
      <rPr>
        <b/>
        <sz val="11"/>
        <color theme="1"/>
        <rFont val="Calibri"/>
        <family val="2"/>
        <scheme val="minor"/>
      </rPr>
      <t>Naglis Čepelis</t>
    </r>
  </si>
  <si>
    <r>
      <t xml:space="preserve">Head of Competition </t>
    </r>
    <r>
      <rPr>
        <b/>
        <sz val="11"/>
        <color theme="1"/>
        <rFont val="Calibri"/>
        <family val="2"/>
        <scheme val="minor"/>
      </rPr>
      <t>Naglis Čepelis</t>
    </r>
  </si>
  <si>
    <t>N.F.</t>
  </si>
  <si>
    <t>Class TR2  / Prologue</t>
  </si>
  <si>
    <r>
      <t xml:space="preserve">Class TR2 / OR1 / </t>
    </r>
    <r>
      <rPr>
        <sz val="11"/>
        <rFont val="Calibri"/>
        <family val="2"/>
        <scheme val="minor"/>
      </rPr>
      <t>Time limit 2h 30min</t>
    </r>
  </si>
  <si>
    <r>
      <t xml:space="preserve">Class TR2  / OR2 / </t>
    </r>
    <r>
      <rPr>
        <sz val="11"/>
        <rFont val="Calibri"/>
        <family val="2"/>
        <scheme val="minor"/>
      </rPr>
      <t>Time limit 2h 30min</t>
    </r>
  </si>
  <si>
    <r>
      <t xml:space="preserve">Class TR2  / OR3 / </t>
    </r>
    <r>
      <rPr>
        <sz val="11"/>
        <rFont val="Calibri"/>
        <family val="2"/>
        <scheme val="minor"/>
      </rPr>
      <t>Time limit 3h 00min</t>
    </r>
  </si>
  <si>
    <t>circle</t>
  </si>
  <si>
    <r>
      <t xml:space="preserve">Class TR2  / SR1 / </t>
    </r>
    <r>
      <rPr>
        <sz val="11"/>
        <rFont val="Calibri"/>
        <family val="2"/>
        <scheme val="minor"/>
      </rPr>
      <t>Time limit 1h 30min</t>
    </r>
  </si>
  <si>
    <r>
      <t xml:space="preserve">Class TR2 / SR2 / </t>
    </r>
    <r>
      <rPr>
        <sz val="11"/>
        <rFont val="Calibri"/>
        <family val="2"/>
        <scheme val="minor"/>
      </rPr>
      <t>Time limit 1h 00min</t>
    </r>
  </si>
  <si>
    <t>wpt 23</t>
  </si>
  <si>
    <t>N.S.</t>
  </si>
  <si>
    <t>wpt20</t>
  </si>
  <si>
    <t>wpt 22</t>
  </si>
  <si>
    <t>Linas Povilaitis</t>
  </si>
  <si>
    <t>official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</si>
</sst>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7" fontId="8" fillId="0" borderId="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47" fontId="7" fillId="0" borderId="1" xfId="0" applyNumberFormat="1" applyFont="1" applyFill="1" applyBorder="1" applyAlignment="1">
      <alignment horizontal="center" vertical="center"/>
    </xf>
    <xf numFmtId="2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1" fontId="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20" fontId="8" fillId="0" borderId="1" xfId="0" applyNumberFormat="1" applyFont="1" applyFill="1" applyBorder="1" applyAlignment="1">
      <alignment horizontal="center" vertical="center"/>
    </xf>
    <xf numFmtId="21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" fontId="7" fillId="0" borderId="20" xfId="0" applyNumberFormat="1" applyFont="1" applyBorder="1" applyAlignment="1">
      <alignment horizontal="center" vertical="center"/>
    </xf>
    <xf numFmtId="21" fontId="7" fillId="4" borderId="20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20" fontId="8" fillId="0" borderId="2" xfId="0" applyNumberFormat="1" applyFont="1" applyFill="1" applyBorder="1" applyAlignment="1">
      <alignment horizontal="center" vertical="center"/>
    </xf>
    <xf numFmtId="21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20" fontId="7" fillId="0" borderId="20" xfId="0" applyNumberFormat="1" applyFont="1" applyFill="1" applyBorder="1" applyAlignment="1">
      <alignment horizontal="center" vertical="center"/>
    </xf>
    <xf numFmtId="21" fontId="7" fillId="0" borderId="20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47" fontId="8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2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168094</xdr:rowOff>
    </xdr:from>
    <xdr:to>
      <xdr:col>1</xdr:col>
      <xdr:colOff>1604990</xdr:colOff>
      <xdr:row>3</xdr:row>
      <xdr:rowOff>189405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168094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2</xdr:col>
      <xdr:colOff>1857375</xdr:colOff>
      <xdr:row>1</xdr:row>
      <xdr:rowOff>98850</xdr:rowOff>
    </xdr:from>
    <xdr:to>
      <xdr:col>4</xdr:col>
      <xdr:colOff>104774</xdr:colOff>
      <xdr:row>3</xdr:row>
      <xdr:rowOff>68148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289350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2</xdr:col>
      <xdr:colOff>1160755</xdr:colOff>
      <xdr:row>0</xdr:row>
      <xdr:rowOff>177328</xdr:rowOff>
    </xdr:from>
    <xdr:to>
      <xdr:col>2</xdr:col>
      <xdr:colOff>1672463</xdr:colOff>
      <xdr:row>3</xdr:row>
      <xdr:rowOff>180170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0080" y="177328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94451</xdr:colOff>
      <xdr:row>1</xdr:row>
      <xdr:rowOff>68953</xdr:rowOff>
    </xdr:from>
    <xdr:to>
      <xdr:col>2</xdr:col>
      <xdr:colOff>975844</xdr:colOff>
      <xdr:row>3</xdr:row>
      <xdr:rowOff>98046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776" y="259453"/>
          <a:ext cx="881393" cy="410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0</xdr:row>
      <xdr:rowOff>104775</xdr:rowOff>
    </xdr:from>
    <xdr:to>
      <xdr:col>2</xdr:col>
      <xdr:colOff>757265</xdr:colOff>
      <xdr:row>3</xdr:row>
      <xdr:rowOff>126086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04775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35531</xdr:rowOff>
    </xdr:from>
    <xdr:to>
      <xdr:col>6</xdr:col>
      <xdr:colOff>409575</xdr:colOff>
      <xdr:row>3</xdr:row>
      <xdr:rowOff>4829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1" y="226031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109832</xdr:colOff>
      <xdr:row>0</xdr:row>
      <xdr:rowOff>114009</xdr:rowOff>
    </xdr:from>
    <xdr:to>
      <xdr:col>4</xdr:col>
      <xdr:colOff>21465</xdr:colOff>
      <xdr:row>3</xdr:row>
      <xdr:rowOff>116851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8457" y="114009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1002502</xdr:colOff>
      <xdr:row>1</xdr:row>
      <xdr:rowOff>5634</xdr:rowOff>
    </xdr:from>
    <xdr:to>
      <xdr:col>2</xdr:col>
      <xdr:colOff>1883895</xdr:colOff>
      <xdr:row>3</xdr:row>
      <xdr:rowOff>34727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1827" y="196134"/>
          <a:ext cx="881393" cy="41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3"/>
  <sheetViews>
    <sheetView workbookViewId="0">
      <selection activeCell="B24" sqref="B24"/>
    </sheetView>
  </sheetViews>
  <sheetFormatPr defaultRowHeight="15" x14ac:dyDescent="0.25"/>
  <cols>
    <col min="1" max="1" width="7.85546875" style="17" customWidth="1"/>
    <col min="2" max="2" width="25.42578125" customWidth="1"/>
    <col min="3" max="3" width="30.28515625" customWidth="1"/>
    <col min="4" max="4" width="11.28515625" customWidth="1"/>
    <col min="5" max="5" width="6" style="14" customWidth="1"/>
    <col min="6" max="6" width="8.28515625" style="14" bestFit="1" customWidth="1"/>
  </cols>
  <sheetData>
    <row r="5" spans="1:6" x14ac:dyDescent="0.25">
      <c r="A5" s="68" t="s">
        <v>11</v>
      </c>
      <c r="B5" s="68"/>
      <c r="C5" s="68"/>
      <c r="D5" s="68"/>
      <c r="E5" s="68"/>
      <c r="F5" s="68"/>
    </row>
    <row r="6" spans="1:6" x14ac:dyDescent="0.25">
      <c r="A6" s="69" t="s">
        <v>46</v>
      </c>
      <c r="B6" s="69"/>
      <c r="C6" s="69"/>
      <c r="D6" s="69"/>
      <c r="E6" s="69"/>
      <c r="F6" s="69"/>
    </row>
    <row r="7" spans="1:6" ht="15.75" thickBot="1" x14ac:dyDescent="0.3">
      <c r="A7" s="70" t="s">
        <v>58</v>
      </c>
      <c r="B7" s="71"/>
      <c r="C7" s="71"/>
      <c r="D7" s="71"/>
      <c r="E7" s="71"/>
      <c r="F7" s="71"/>
    </row>
    <row r="8" spans="1:6" ht="19.149999999999999" customHeight="1" thickBot="1" x14ac:dyDescent="0.3">
      <c r="A8" s="8" t="s">
        <v>0</v>
      </c>
      <c r="B8" s="9" t="s">
        <v>12</v>
      </c>
      <c r="C8" s="9" t="s">
        <v>42</v>
      </c>
      <c r="D8" s="9" t="s">
        <v>8</v>
      </c>
      <c r="E8" s="10" t="s">
        <v>9</v>
      </c>
      <c r="F8" s="11" t="s">
        <v>10</v>
      </c>
    </row>
    <row r="9" spans="1:6" s="6" customFormat="1" ht="20.100000000000001" customHeight="1" x14ac:dyDescent="0.25">
      <c r="A9" s="38">
        <v>212</v>
      </c>
      <c r="B9" s="39" t="s">
        <v>33</v>
      </c>
      <c r="C9" s="39" t="s">
        <v>34</v>
      </c>
      <c r="D9" s="67">
        <v>1.9592592592592591E-3</v>
      </c>
      <c r="E9" s="56">
        <v>1</v>
      </c>
      <c r="F9" s="57">
        <v>30</v>
      </c>
    </row>
    <row r="10" spans="1:6" s="6" customFormat="1" ht="20.100000000000001" customHeight="1" x14ac:dyDescent="0.25">
      <c r="A10" s="43">
        <v>201</v>
      </c>
      <c r="B10" s="29" t="s">
        <v>21</v>
      </c>
      <c r="C10" s="29" t="s">
        <v>22</v>
      </c>
      <c r="D10" s="19">
        <v>2.4108796296296296E-3</v>
      </c>
      <c r="E10" s="13">
        <v>2</v>
      </c>
      <c r="F10" s="58">
        <v>24.599999999999998</v>
      </c>
    </row>
    <row r="11" spans="1:6" s="6" customFormat="1" ht="20.100000000000001" customHeight="1" x14ac:dyDescent="0.25">
      <c r="A11" s="43">
        <v>299</v>
      </c>
      <c r="B11" s="29" t="s">
        <v>23</v>
      </c>
      <c r="C11" s="29" t="s">
        <v>24</v>
      </c>
      <c r="D11" s="19">
        <v>2.4166666666666668E-3</v>
      </c>
      <c r="E11" s="13">
        <v>3</v>
      </c>
      <c r="F11" s="58">
        <v>21</v>
      </c>
    </row>
    <row r="12" spans="1:6" s="6" customFormat="1" ht="20.100000000000001" customHeight="1" x14ac:dyDescent="0.25">
      <c r="A12" s="45">
        <v>202</v>
      </c>
      <c r="B12" s="15" t="s">
        <v>31</v>
      </c>
      <c r="C12" s="15" t="s">
        <v>32</v>
      </c>
      <c r="D12" s="21">
        <v>2.5737268518518518E-3</v>
      </c>
      <c r="E12" s="16">
        <v>4</v>
      </c>
      <c r="F12" s="59">
        <v>17.7</v>
      </c>
    </row>
    <row r="13" spans="1:6" s="6" customFormat="1" ht="20.100000000000001" customHeight="1" x14ac:dyDescent="0.25">
      <c r="A13" s="45">
        <v>211</v>
      </c>
      <c r="B13" s="15" t="s">
        <v>29</v>
      </c>
      <c r="C13" s="15" t="s">
        <v>30</v>
      </c>
      <c r="D13" s="21">
        <v>2.6574074074074074E-3</v>
      </c>
      <c r="E13" s="16">
        <v>5</v>
      </c>
      <c r="F13" s="59">
        <v>15</v>
      </c>
    </row>
    <row r="14" spans="1:6" s="6" customFormat="1" ht="20.100000000000001" customHeight="1" x14ac:dyDescent="0.25">
      <c r="A14" s="45">
        <v>242</v>
      </c>
      <c r="B14" s="15" t="s">
        <v>35</v>
      </c>
      <c r="C14" s="15" t="s">
        <v>36</v>
      </c>
      <c r="D14" s="21">
        <v>2.8298611111111111E-3</v>
      </c>
      <c r="E14" s="16">
        <v>6</v>
      </c>
      <c r="F14" s="59">
        <v>12.6</v>
      </c>
    </row>
    <row r="15" spans="1:6" s="6" customFormat="1" ht="20.100000000000001" customHeight="1" x14ac:dyDescent="0.25">
      <c r="A15" s="45">
        <v>232</v>
      </c>
      <c r="B15" s="15" t="s">
        <v>27</v>
      </c>
      <c r="C15" s="15" t="s">
        <v>28</v>
      </c>
      <c r="D15" s="21">
        <v>2.8712962962962967E-3</v>
      </c>
      <c r="E15" s="16">
        <v>7</v>
      </c>
      <c r="F15" s="59">
        <v>10.5</v>
      </c>
    </row>
    <row r="16" spans="1:6" s="6" customFormat="1" ht="20.100000000000001" customHeight="1" x14ac:dyDescent="0.25">
      <c r="A16" s="45">
        <v>236</v>
      </c>
      <c r="B16" s="15" t="s">
        <v>25</v>
      </c>
      <c r="C16" s="15" t="s">
        <v>26</v>
      </c>
      <c r="D16" s="21">
        <v>2.8964120370370372E-3</v>
      </c>
      <c r="E16" s="16">
        <v>8</v>
      </c>
      <c r="F16" s="59">
        <v>8.4</v>
      </c>
    </row>
    <row r="17" spans="1:6" s="6" customFormat="1" ht="20.100000000000001" customHeight="1" x14ac:dyDescent="0.25">
      <c r="A17" s="45">
        <v>229</v>
      </c>
      <c r="B17" s="15" t="s">
        <v>37</v>
      </c>
      <c r="C17" s="15" t="s">
        <v>38</v>
      </c>
      <c r="D17" s="21">
        <v>3.1236111111111113E-3</v>
      </c>
      <c r="E17" s="16">
        <v>9</v>
      </c>
      <c r="F17" s="59">
        <v>6.6</v>
      </c>
    </row>
    <row r="18" spans="1:6" s="6" customFormat="1" ht="20.100000000000001" customHeight="1" x14ac:dyDescent="0.25">
      <c r="A18" s="45">
        <v>223</v>
      </c>
      <c r="B18" s="15" t="s">
        <v>39</v>
      </c>
      <c r="C18" s="15" t="s">
        <v>40</v>
      </c>
      <c r="D18" s="21">
        <v>3.1300925925925927E-3</v>
      </c>
      <c r="E18" s="16">
        <v>10</v>
      </c>
      <c r="F18" s="59">
        <v>4.8</v>
      </c>
    </row>
    <row r="19" spans="1:6" s="6" customFormat="1" ht="20.100000000000001" customHeight="1" thickBot="1" x14ac:dyDescent="0.3">
      <c r="A19" s="47">
        <v>203</v>
      </c>
      <c r="B19" s="48" t="s">
        <v>19</v>
      </c>
      <c r="C19" s="48" t="s">
        <v>20</v>
      </c>
      <c r="D19" s="61" t="s">
        <v>45</v>
      </c>
      <c r="E19" s="63">
        <v>11</v>
      </c>
      <c r="F19" s="64">
        <v>0</v>
      </c>
    </row>
    <row r="21" spans="1:6" x14ac:dyDescent="0.25">
      <c r="A21" s="68" t="s">
        <v>43</v>
      </c>
      <c r="B21" s="68"/>
      <c r="C21" s="68"/>
      <c r="D21" s="68"/>
      <c r="E21" s="68"/>
      <c r="F21" s="68"/>
    </row>
    <row r="22" spans="1:6" x14ac:dyDescent="0.25">
      <c r="B22" s="2"/>
    </row>
    <row r="23" spans="1:6" x14ac:dyDescent="0.25">
      <c r="E23" s="72"/>
      <c r="F23" s="72"/>
    </row>
  </sheetData>
  <sortState ref="A9:F19">
    <sortCondition ref="D9:D19"/>
  </sortState>
  <mergeCells count="5">
    <mergeCell ref="A5:F5"/>
    <mergeCell ref="A6:F6"/>
    <mergeCell ref="A7:F7"/>
    <mergeCell ref="A21:F21"/>
    <mergeCell ref="E23:F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23"/>
  <sheetViews>
    <sheetView workbookViewId="0">
      <selection activeCell="A9" sqref="A9:I19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6" width="11.28515625" customWidth="1"/>
    <col min="7" max="7" width="7.28515625" style="1" bestFit="1" customWidth="1"/>
    <col min="8" max="8" width="6" style="1" customWidth="1"/>
    <col min="9" max="9" width="8.28515625" style="1" bestFit="1" customWidth="1"/>
    <col min="10" max="10" width="6.140625" customWidth="1"/>
  </cols>
  <sheetData>
    <row r="5" spans="1:9" x14ac:dyDescent="0.25">
      <c r="A5" s="68" t="s">
        <v>11</v>
      </c>
      <c r="B5" s="68"/>
      <c r="C5" s="68"/>
      <c r="D5" s="68"/>
      <c r="E5" s="68"/>
      <c r="F5" s="68"/>
      <c r="G5" s="68"/>
      <c r="H5" s="68"/>
      <c r="I5" s="68"/>
    </row>
    <row r="6" spans="1:9" x14ac:dyDescent="0.25">
      <c r="A6" s="73" t="s">
        <v>47</v>
      </c>
      <c r="B6" s="73"/>
      <c r="C6" s="73"/>
      <c r="D6" s="73"/>
      <c r="E6" s="73"/>
      <c r="F6" s="73"/>
      <c r="G6" s="73"/>
      <c r="H6" s="73"/>
      <c r="I6" s="73"/>
    </row>
    <row r="7" spans="1:9" ht="15.75" thickBot="1" x14ac:dyDescent="0.3">
      <c r="A7" s="70" t="s">
        <v>58</v>
      </c>
      <c r="B7" s="71"/>
      <c r="C7" s="71"/>
      <c r="D7" s="71"/>
      <c r="E7" s="71"/>
      <c r="F7" s="71"/>
      <c r="G7" s="71"/>
      <c r="H7" s="71"/>
      <c r="I7" s="71"/>
    </row>
    <row r="8" spans="1:9" ht="19.149999999999999" customHeight="1" thickBot="1" x14ac:dyDescent="0.3">
      <c r="A8" s="8" t="s">
        <v>0</v>
      </c>
      <c r="B8" s="9" t="s">
        <v>12</v>
      </c>
      <c r="C8" s="9" t="s">
        <v>42</v>
      </c>
      <c r="D8" s="9" t="s">
        <v>6</v>
      </c>
      <c r="E8" s="9" t="s">
        <v>7</v>
      </c>
      <c r="F8" s="9" t="s">
        <v>8</v>
      </c>
      <c r="G8" s="10" t="s">
        <v>53</v>
      </c>
      <c r="H8" s="10" t="s">
        <v>9</v>
      </c>
      <c r="I8" s="11" t="s">
        <v>10</v>
      </c>
    </row>
    <row r="9" spans="1:9" s="6" customFormat="1" ht="20.100000000000001" customHeight="1" x14ac:dyDescent="0.25">
      <c r="A9" s="38">
        <v>201</v>
      </c>
      <c r="B9" s="39" t="s">
        <v>21</v>
      </c>
      <c r="C9" s="39" t="s">
        <v>22</v>
      </c>
      <c r="D9" s="53">
        <v>0.34375</v>
      </c>
      <c r="E9" s="54">
        <v>0.40664351851851849</v>
      </c>
      <c r="F9" s="54">
        <f t="shared" ref="F9:F17" si="0">E9-D9</f>
        <v>6.2893518518518488E-2</v>
      </c>
      <c r="G9" s="65">
        <v>23</v>
      </c>
      <c r="H9" s="56">
        <v>1</v>
      </c>
      <c r="I9" s="57">
        <v>100</v>
      </c>
    </row>
    <row r="10" spans="1:9" s="6" customFormat="1" ht="20.100000000000001" customHeight="1" x14ac:dyDescent="0.25">
      <c r="A10" s="43">
        <v>232</v>
      </c>
      <c r="B10" s="29" t="s">
        <v>27</v>
      </c>
      <c r="C10" s="29" t="s">
        <v>28</v>
      </c>
      <c r="D10" s="30">
        <v>0.35416666666666669</v>
      </c>
      <c r="E10" s="31">
        <v>0.44189814814814815</v>
      </c>
      <c r="F10" s="31">
        <f t="shared" si="0"/>
        <v>8.7731481481481466E-2</v>
      </c>
      <c r="G10" s="32">
        <v>23</v>
      </c>
      <c r="H10" s="13">
        <v>2</v>
      </c>
      <c r="I10" s="58">
        <v>82</v>
      </c>
    </row>
    <row r="11" spans="1:9" s="6" customFormat="1" ht="20.100000000000001" customHeight="1" x14ac:dyDescent="0.25">
      <c r="A11" s="43">
        <v>212</v>
      </c>
      <c r="B11" s="29" t="s">
        <v>33</v>
      </c>
      <c r="C11" s="29" t="s">
        <v>34</v>
      </c>
      <c r="D11" s="30">
        <v>0.34166666666666662</v>
      </c>
      <c r="E11" s="31">
        <v>0.40474537037037034</v>
      </c>
      <c r="F11" s="31">
        <f t="shared" si="0"/>
        <v>6.307870370370372E-2</v>
      </c>
      <c r="G11" s="32">
        <v>21</v>
      </c>
      <c r="H11" s="13">
        <v>3</v>
      </c>
      <c r="I11" s="58">
        <v>70</v>
      </c>
    </row>
    <row r="12" spans="1:9" s="6" customFormat="1" ht="20.100000000000001" customHeight="1" x14ac:dyDescent="0.25">
      <c r="A12" s="45">
        <v>202</v>
      </c>
      <c r="B12" s="15" t="s">
        <v>31</v>
      </c>
      <c r="C12" s="15" t="s">
        <v>32</v>
      </c>
      <c r="D12" s="25">
        <v>0.33958333333333335</v>
      </c>
      <c r="E12" s="22">
        <v>0.43739583333333337</v>
      </c>
      <c r="F12" s="22">
        <f t="shared" si="0"/>
        <v>9.7812500000000024E-2</v>
      </c>
      <c r="G12" s="24">
        <v>21</v>
      </c>
      <c r="H12" s="16">
        <v>4</v>
      </c>
      <c r="I12" s="59">
        <v>59</v>
      </c>
    </row>
    <row r="13" spans="1:9" s="6" customFormat="1" ht="20.100000000000001" customHeight="1" x14ac:dyDescent="0.25">
      <c r="A13" s="45">
        <v>211</v>
      </c>
      <c r="B13" s="15" t="s">
        <v>29</v>
      </c>
      <c r="C13" s="15" t="s">
        <v>30</v>
      </c>
      <c r="D13" s="25">
        <v>0.34791666666666665</v>
      </c>
      <c r="E13" s="22">
        <v>0.40335648148148145</v>
      </c>
      <c r="F13" s="22">
        <f t="shared" si="0"/>
        <v>5.5439814814814803E-2</v>
      </c>
      <c r="G13" s="24">
        <v>14</v>
      </c>
      <c r="H13" s="16">
        <v>5</v>
      </c>
      <c r="I13" s="59">
        <v>50</v>
      </c>
    </row>
    <row r="14" spans="1:9" s="6" customFormat="1" ht="20.100000000000001" customHeight="1" x14ac:dyDescent="0.25">
      <c r="A14" s="45">
        <v>299</v>
      </c>
      <c r="B14" s="15" t="s">
        <v>23</v>
      </c>
      <c r="C14" s="15" t="s">
        <v>24</v>
      </c>
      <c r="D14" s="25">
        <v>0.34583333333333338</v>
      </c>
      <c r="E14" s="22">
        <v>0.42957175925925922</v>
      </c>
      <c r="F14" s="22">
        <f t="shared" si="0"/>
        <v>8.3738425925925841E-2</v>
      </c>
      <c r="G14" s="24">
        <v>12</v>
      </c>
      <c r="H14" s="16">
        <v>6</v>
      </c>
      <c r="I14" s="59">
        <v>42</v>
      </c>
    </row>
    <row r="15" spans="1:9" s="6" customFormat="1" ht="20.100000000000001" customHeight="1" x14ac:dyDescent="0.25">
      <c r="A15" s="45">
        <v>236</v>
      </c>
      <c r="B15" s="15" t="s">
        <v>25</v>
      </c>
      <c r="C15" s="15" t="s">
        <v>26</v>
      </c>
      <c r="D15" s="25">
        <v>0.35000000000000003</v>
      </c>
      <c r="E15" s="22">
        <v>0.39143518518518516</v>
      </c>
      <c r="F15" s="22">
        <f t="shared" si="0"/>
        <v>4.143518518518513E-2</v>
      </c>
      <c r="G15" s="24">
        <v>8</v>
      </c>
      <c r="H15" s="16">
        <v>7</v>
      </c>
      <c r="I15" s="59">
        <v>35</v>
      </c>
    </row>
    <row r="16" spans="1:9" s="6" customFormat="1" ht="20.100000000000001" customHeight="1" x14ac:dyDescent="0.25">
      <c r="A16" s="45">
        <v>229</v>
      </c>
      <c r="B16" s="15" t="s">
        <v>37</v>
      </c>
      <c r="C16" s="15" t="s">
        <v>38</v>
      </c>
      <c r="D16" s="25">
        <v>0.33749999999999997</v>
      </c>
      <c r="E16" s="22">
        <v>0.39374999999999999</v>
      </c>
      <c r="F16" s="22">
        <f t="shared" si="0"/>
        <v>5.6250000000000022E-2</v>
      </c>
      <c r="G16" s="24">
        <v>5</v>
      </c>
      <c r="H16" s="16">
        <v>8</v>
      </c>
      <c r="I16" s="59">
        <v>28</v>
      </c>
    </row>
    <row r="17" spans="1:9" s="6" customFormat="1" ht="20.100000000000001" customHeight="1" x14ac:dyDescent="0.25">
      <c r="A17" s="45">
        <v>203</v>
      </c>
      <c r="B17" s="15" t="s">
        <v>19</v>
      </c>
      <c r="C17" s="15" t="s">
        <v>20</v>
      </c>
      <c r="D17" s="25">
        <v>0.33333333333333331</v>
      </c>
      <c r="E17" s="22">
        <v>0.43010416666666668</v>
      </c>
      <c r="F17" s="22">
        <f t="shared" si="0"/>
        <v>9.6770833333333361E-2</v>
      </c>
      <c r="G17" s="23">
        <v>5</v>
      </c>
      <c r="H17" s="16">
        <v>9</v>
      </c>
      <c r="I17" s="59">
        <v>22</v>
      </c>
    </row>
    <row r="18" spans="1:9" s="6" customFormat="1" ht="20.100000000000001" customHeight="1" x14ac:dyDescent="0.25">
      <c r="A18" s="45">
        <v>242</v>
      </c>
      <c r="B18" s="15" t="s">
        <v>35</v>
      </c>
      <c r="C18" s="15" t="s">
        <v>36</v>
      </c>
      <c r="D18" s="25">
        <v>0.3520833333333333</v>
      </c>
      <c r="E18" s="22"/>
      <c r="F18" s="22"/>
      <c r="G18" s="24" t="s">
        <v>45</v>
      </c>
      <c r="H18" s="16">
        <v>10</v>
      </c>
      <c r="I18" s="59">
        <v>0</v>
      </c>
    </row>
    <row r="19" spans="1:9" s="6" customFormat="1" ht="20.100000000000001" customHeight="1" thickBot="1" x14ac:dyDescent="0.3">
      <c r="A19" s="47">
        <v>223</v>
      </c>
      <c r="B19" s="48" t="s">
        <v>39</v>
      </c>
      <c r="C19" s="48" t="s">
        <v>40</v>
      </c>
      <c r="D19" s="60">
        <v>0.3354166666666667</v>
      </c>
      <c r="E19" s="61"/>
      <c r="F19" s="61"/>
      <c r="G19" s="62" t="s">
        <v>45</v>
      </c>
      <c r="H19" s="63">
        <v>11</v>
      </c>
      <c r="I19" s="64">
        <v>0</v>
      </c>
    </row>
    <row r="21" spans="1:9" x14ac:dyDescent="0.25">
      <c r="A21" s="68" t="s">
        <v>44</v>
      </c>
      <c r="B21" s="68"/>
      <c r="C21" s="68"/>
      <c r="D21" s="68"/>
      <c r="E21" s="68"/>
      <c r="F21" s="68"/>
      <c r="G21" s="68"/>
      <c r="H21" s="68"/>
      <c r="I21" s="68"/>
    </row>
    <row r="22" spans="1:9" x14ac:dyDescent="0.25">
      <c r="B22" s="2"/>
    </row>
    <row r="23" spans="1:9" hidden="1" x14ac:dyDescent="0.25">
      <c r="G23" s="72">
        <f ca="1">NOW()</f>
        <v>43647.793457175925</v>
      </c>
      <c r="H23" s="72"/>
      <c r="I23" s="72"/>
    </row>
  </sheetData>
  <sortState ref="A9:G17">
    <sortCondition descending="1" ref="G9:G17"/>
  </sortState>
  <mergeCells count="5">
    <mergeCell ref="G23:I23"/>
    <mergeCell ref="A5:I5"/>
    <mergeCell ref="A21:I21"/>
    <mergeCell ref="A7:I7"/>
    <mergeCell ref="A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23"/>
  <sheetViews>
    <sheetView workbookViewId="0">
      <selection activeCell="A9" sqref="A9:I19"/>
    </sheetView>
  </sheetViews>
  <sheetFormatPr defaultRowHeight="15" x14ac:dyDescent="0.25"/>
  <cols>
    <col min="1" max="1" width="7.85546875" style="14" customWidth="1"/>
    <col min="2" max="2" width="25.42578125" customWidth="1"/>
    <col min="3" max="3" width="30.28515625" customWidth="1"/>
    <col min="4" max="6" width="11.28515625" customWidth="1"/>
    <col min="7" max="7" width="7.85546875" style="14" bestFit="1" customWidth="1"/>
    <col min="8" max="8" width="6" style="14" customWidth="1"/>
    <col min="9" max="9" width="8.28515625" style="14" bestFit="1" customWidth="1"/>
    <col min="10" max="10" width="6.140625" customWidth="1"/>
  </cols>
  <sheetData>
    <row r="5" spans="1:9" x14ac:dyDescent="0.25">
      <c r="A5" s="68" t="s">
        <v>11</v>
      </c>
      <c r="B5" s="68"/>
      <c r="C5" s="68"/>
      <c r="D5" s="68"/>
      <c r="E5" s="68"/>
      <c r="F5" s="68"/>
      <c r="G5" s="68"/>
      <c r="H5" s="68"/>
      <c r="I5" s="68"/>
    </row>
    <row r="6" spans="1:9" x14ac:dyDescent="0.25">
      <c r="A6" s="73" t="s">
        <v>48</v>
      </c>
      <c r="B6" s="73"/>
      <c r="C6" s="73"/>
      <c r="D6" s="73"/>
      <c r="E6" s="73"/>
      <c r="F6" s="73"/>
      <c r="G6" s="73"/>
      <c r="H6" s="73"/>
      <c r="I6" s="73"/>
    </row>
    <row r="7" spans="1:9" ht="15.75" thickBot="1" x14ac:dyDescent="0.3">
      <c r="A7" s="70" t="s">
        <v>58</v>
      </c>
      <c r="B7" s="71"/>
      <c r="C7" s="71"/>
      <c r="D7" s="71"/>
      <c r="E7" s="71"/>
      <c r="F7" s="71"/>
      <c r="G7" s="71"/>
      <c r="H7" s="71"/>
      <c r="I7" s="71"/>
    </row>
    <row r="8" spans="1:9" ht="19.149999999999999" customHeight="1" thickBot="1" x14ac:dyDescent="0.3">
      <c r="A8" s="8" t="s">
        <v>0</v>
      </c>
      <c r="B8" s="9" t="s">
        <v>12</v>
      </c>
      <c r="C8" s="9" t="s">
        <v>42</v>
      </c>
      <c r="D8" s="9" t="s">
        <v>6</v>
      </c>
      <c r="E8" s="9" t="s">
        <v>7</v>
      </c>
      <c r="F8" s="9" t="s">
        <v>8</v>
      </c>
      <c r="G8" s="10" t="s">
        <v>56</v>
      </c>
      <c r="H8" s="10" t="s">
        <v>9</v>
      </c>
      <c r="I8" s="11" t="s">
        <v>10</v>
      </c>
    </row>
    <row r="9" spans="1:9" s="6" customFormat="1" ht="20.100000000000001" customHeight="1" x14ac:dyDescent="0.25">
      <c r="A9" s="38">
        <v>212</v>
      </c>
      <c r="B9" s="39" t="s">
        <v>33</v>
      </c>
      <c r="C9" s="39" t="s">
        <v>34</v>
      </c>
      <c r="D9" s="53">
        <v>0.34375</v>
      </c>
      <c r="E9" s="54">
        <v>0.40274305555555556</v>
      </c>
      <c r="F9" s="54">
        <f>E9-D9</f>
        <v>5.8993055555555562E-2</v>
      </c>
      <c r="G9" s="65">
        <v>22</v>
      </c>
      <c r="H9" s="56">
        <v>1</v>
      </c>
      <c r="I9" s="57">
        <v>100</v>
      </c>
    </row>
    <row r="10" spans="1:9" s="6" customFormat="1" ht="20.100000000000001" customHeight="1" x14ac:dyDescent="0.25">
      <c r="A10" s="43">
        <v>201</v>
      </c>
      <c r="B10" s="29" t="s">
        <v>21</v>
      </c>
      <c r="C10" s="29" t="s">
        <v>22</v>
      </c>
      <c r="D10" s="30">
        <v>0.33333333333333331</v>
      </c>
      <c r="E10" s="31">
        <v>0.40302083333333333</v>
      </c>
      <c r="F10" s="31">
        <f>E10-D10</f>
        <v>6.9687500000000013E-2</v>
      </c>
      <c r="G10" s="32">
        <v>22</v>
      </c>
      <c r="H10" s="13">
        <v>2</v>
      </c>
      <c r="I10" s="58">
        <v>82</v>
      </c>
    </row>
    <row r="11" spans="1:9" s="6" customFormat="1" ht="20.100000000000001" customHeight="1" x14ac:dyDescent="0.25">
      <c r="A11" s="43">
        <v>232</v>
      </c>
      <c r="B11" s="29" t="s">
        <v>27</v>
      </c>
      <c r="C11" s="29" t="s">
        <v>28</v>
      </c>
      <c r="D11" s="30">
        <v>0.35000000000000003</v>
      </c>
      <c r="E11" s="31">
        <v>0.44791666666666669</v>
      </c>
      <c r="F11" s="31">
        <f>E11-D11</f>
        <v>9.7916666666666652E-2</v>
      </c>
      <c r="G11" s="32">
        <v>22</v>
      </c>
      <c r="H11" s="13">
        <v>3</v>
      </c>
      <c r="I11" s="58">
        <v>70</v>
      </c>
    </row>
    <row r="12" spans="1:9" s="6" customFormat="1" ht="20.100000000000001" customHeight="1" x14ac:dyDescent="0.25">
      <c r="A12" s="45">
        <v>203</v>
      </c>
      <c r="B12" s="15" t="s">
        <v>19</v>
      </c>
      <c r="C12" s="15" t="s">
        <v>20</v>
      </c>
      <c r="D12" s="25">
        <v>0.34166666666666662</v>
      </c>
      <c r="E12" s="22">
        <v>0.40265046296296297</v>
      </c>
      <c r="F12" s="22">
        <f>E12-D12</f>
        <v>6.0983796296296355E-2</v>
      </c>
      <c r="G12" s="23">
        <v>21</v>
      </c>
      <c r="H12" s="16">
        <v>4</v>
      </c>
      <c r="I12" s="59">
        <v>59</v>
      </c>
    </row>
    <row r="13" spans="1:9" s="6" customFormat="1" ht="20.100000000000001" customHeight="1" x14ac:dyDescent="0.25">
      <c r="A13" s="45">
        <v>202</v>
      </c>
      <c r="B13" s="15" t="s">
        <v>31</v>
      </c>
      <c r="C13" s="15" t="s">
        <v>32</v>
      </c>
      <c r="D13" s="25">
        <v>0.3354166666666667</v>
      </c>
      <c r="E13" s="22">
        <v>0.37292824074074077</v>
      </c>
      <c r="F13" s="22">
        <f>E13-D13</f>
        <v>3.7511574074074072E-2</v>
      </c>
      <c r="G13" s="24">
        <v>1</v>
      </c>
      <c r="H13" s="16">
        <v>5</v>
      </c>
      <c r="I13" s="59">
        <v>50</v>
      </c>
    </row>
    <row r="14" spans="1:9" s="6" customFormat="1" ht="20.100000000000001" customHeight="1" x14ac:dyDescent="0.25">
      <c r="A14" s="45">
        <v>299</v>
      </c>
      <c r="B14" s="15" t="s">
        <v>23</v>
      </c>
      <c r="C14" s="15" t="s">
        <v>24</v>
      </c>
      <c r="D14" s="25"/>
      <c r="E14" s="22"/>
      <c r="F14" s="27" t="s">
        <v>54</v>
      </c>
      <c r="G14" s="24"/>
      <c r="H14" s="16">
        <v>6</v>
      </c>
      <c r="I14" s="59"/>
    </row>
    <row r="15" spans="1:9" s="6" customFormat="1" ht="20.100000000000001" customHeight="1" x14ac:dyDescent="0.25">
      <c r="A15" s="45">
        <v>236</v>
      </c>
      <c r="B15" s="15" t="s">
        <v>25</v>
      </c>
      <c r="C15" s="15" t="s">
        <v>26</v>
      </c>
      <c r="D15" s="25"/>
      <c r="E15" s="22"/>
      <c r="F15" s="27" t="s">
        <v>54</v>
      </c>
      <c r="G15" s="24"/>
      <c r="H15" s="16">
        <v>6</v>
      </c>
      <c r="I15" s="59"/>
    </row>
    <row r="16" spans="1:9" s="6" customFormat="1" ht="20.100000000000001" customHeight="1" x14ac:dyDescent="0.25">
      <c r="A16" s="45">
        <v>211</v>
      </c>
      <c r="B16" s="15" t="s">
        <v>29</v>
      </c>
      <c r="C16" s="15" t="s">
        <v>30</v>
      </c>
      <c r="D16" s="25"/>
      <c r="E16" s="22"/>
      <c r="F16" s="27" t="s">
        <v>54</v>
      </c>
      <c r="G16" s="24"/>
      <c r="H16" s="16">
        <v>6</v>
      </c>
      <c r="I16" s="59"/>
    </row>
    <row r="17" spans="1:9" s="6" customFormat="1" ht="20.100000000000001" customHeight="1" x14ac:dyDescent="0.25">
      <c r="A17" s="45">
        <v>242</v>
      </c>
      <c r="B17" s="15" t="s">
        <v>35</v>
      </c>
      <c r="C17" s="15" t="s">
        <v>36</v>
      </c>
      <c r="D17" s="25"/>
      <c r="E17" s="22"/>
      <c r="F17" s="27" t="s">
        <v>54</v>
      </c>
      <c r="G17" s="24"/>
      <c r="H17" s="16">
        <v>6</v>
      </c>
      <c r="I17" s="59"/>
    </row>
    <row r="18" spans="1:9" s="6" customFormat="1" ht="20.100000000000001" customHeight="1" x14ac:dyDescent="0.25">
      <c r="A18" s="45">
        <v>229</v>
      </c>
      <c r="B18" s="15" t="s">
        <v>37</v>
      </c>
      <c r="C18" s="15" t="s">
        <v>38</v>
      </c>
      <c r="D18" s="25"/>
      <c r="E18" s="22"/>
      <c r="F18" s="27" t="s">
        <v>54</v>
      </c>
      <c r="G18" s="24"/>
      <c r="H18" s="16">
        <v>6</v>
      </c>
      <c r="I18" s="59"/>
    </row>
    <row r="19" spans="1:9" s="6" customFormat="1" ht="20.100000000000001" customHeight="1" thickBot="1" x14ac:dyDescent="0.3">
      <c r="A19" s="47">
        <v>223</v>
      </c>
      <c r="B19" s="48" t="s">
        <v>39</v>
      </c>
      <c r="C19" s="48" t="s">
        <v>40</v>
      </c>
      <c r="D19" s="60"/>
      <c r="E19" s="61"/>
      <c r="F19" s="51" t="s">
        <v>54</v>
      </c>
      <c r="G19" s="62"/>
      <c r="H19" s="63">
        <v>6</v>
      </c>
      <c r="I19" s="64"/>
    </row>
    <row r="20" spans="1:9" ht="20.100000000000001" customHeight="1" x14ac:dyDescent="0.25"/>
    <row r="21" spans="1:9" x14ac:dyDescent="0.25">
      <c r="A21" s="68" t="s">
        <v>44</v>
      </c>
      <c r="B21" s="68"/>
      <c r="C21" s="68"/>
      <c r="D21" s="68"/>
      <c r="E21" s="68"/>
      <c r="F21" s="68"/>
      <c r="G21" s="68"/>
      <c r="H21" s="68"/>
      <c r="I21" s="68"/>
    </row>
    <row r="22" spans="1:9" x14ac:dyDescent="0.25">
      <c r="B22" s="2"/>
    </row>
    <row r="23" spans="1:9" hidden="1" x14ac:dyDescent="0.25">
      <c r="G23" s="72">
        <f ca="1">NOW()</f>
        <v>43647.793457175925</v>
      </c>
      <c r="H23" s="72"/>
      <c r="I23" s="72"/>
    </row>
  </sheetData>
  <sortState ref="A9:F11">
    <sortCondition ref="F9:F11"/>
  </sortState>
  <mergeCells count="5">
    <mergeCell ref="A21:I21"/>
    <mergeCell ref="G23:I23"/>
    <mergeCell ref="A5:I5"/>
    <mergeCell ref="A7:I7"/>
    <mergeCell ref="A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3"/>
  <sheetViews>
    <sheetView workbookViewId="0">
      <selection activeCell="A9" sqref="A9:I19"/>
    </sheetView>
  </sheetViews>
  <sheetFormatPr defaultRowHeight="15" x14ac:dyDescent="0.25"/>
  <cols>
    <col min="1" max="1" width="7.85546875" style="14" customWidth="1"/>
    <col min="2" max="2" width="25.42578125" customWidth="1"/>
    <col min="3" max="3" width="30.28515625" customWidth="1"/>
    <col min="4" max="6" width="11.28515625" customWidth="1"/>
    <col min="7" max="7" width="7.85546875" style="14" bestFit="1" customWidth="1"/>
    <col min="8" max="8" width="6" style="14" customWidth="1"/>
    <col min="9" max="9" width="8.28515625" style="14" bestFit="1" customWidth="1"/>
    <col min="10" max="10" width="6.140625" customWidth="1"/>
  </cols>
  <sheetData>
    <row r="5" spans="1:9" x14ac:dyDescent="0.25">
      <c r="A5" s="68" t="s">
        <v>11</v>
      </c>
      <c r="B5" s="68"/>
      <c r="C5" s="68"/>
      <c r="D5" s="68"/>
      <c r="E5" s="68"/>
      <c r="F5" s="68"/>
      <c r="G5" s="68"/>
      <c r="H5" s="68"/>
      <c r="I5" s="68"/>
    </row>
    <row r="6" spans="1:9" x14ac:dyDescent="0.25">
      <c r="A6" s="73" t="s">
        <v>49</v>
      </c>
      <c r="B6" s="73"/>
      <c r="C6" s="73"/>
      <c r="D6" s="73"/>
      <c r="E6" s="73"/>
      <c r="F6" s="73"/>
      <c r="G6" s="73"/>
      <c r="H6" s="73"/>
      <c r="I6" s="73"/>
    </row>
    <row r="7" spans="1:9" ht="15.75" thickBot="1" x14ac:dyDescent="0.3">
      <c r="A7" s="70" t="s">
        <v>58</v>
      </c>
      <c r="B7" s="71"/>
      <c r="C7" s="71"/>
      <c r="D7" s="71"/>
      <c r="E7" s="71"/>
      <c r="F7" s="71"/>
      <c r="G7" s="71"/>
      <c r="H7" s="71"/>
      <c r="I7" s="71"/>
    </row>
    <row r="8" spans="1:9" ht="19.149999999999999" customHeight="1" thickBot="1" x14ac:dyDescent="0.3">
      <c r="A8" s="8" t="s">
        <v>0</v>
      </c>
      <c r="B8" s="9" t="s">
        <v>12</v>
      </c>
      <c r="C8" s="9" t="s">
        <v>42</v>
      </c>
      <c r="D8" s="9" t="s">
        <v>6</v>
      </c>
      <c r="E8" s="9" t="s">
        <v>7</v>
      </c>
      <c r="F8" s="9" t="s">
        <v>8</v>
      </c>
      <c r="G8" s="10" t="s">
        <v>55</v>
      </c>
      <c r="H8" s="10" t="s">
        <v>9</v>
      </c>
      <c r="I8" s="11" t="s">
        <v>10</v>
      </c>
    </row>
    <row r="9" spans="1:9" s="6" customFormat="1" ht="20.100000000000001" customHeight="1" x14ac:dyDescent="0.25">
      <c r="A9" s="38">
        <v>201</v>
      </c>
      <c r="B9" s="39" t="s">
        <v>21</v>
      </c>
      <c r="C9" s="39" t="s">
        <v>22</v>
      </c>
      <c r="D9" s="53">
        <v>0.52500000000000002</v>
      </c>
      <c r="E9" s="54">
        <v>0.56777777777777783</v>
      </c>
      <c r="F9" s="54">
        <f t="shared" ref="F9:F14" si="0">E9-D9</f>
        <v>4.2777777777777803E-2</v>
      </c>
      <c r="G9" s="65">
        <v>20</v>
      </c>
      <c r="H9" s="56">
        <v>1</v>
      </c>
      <c r="I9" s="57">
        <v>100</v>
      </c>
    </row>
    <row r="10" spans="1:9" s="6" customFormat="1" ht="20.100000000000001" customHeight="1" x14ac:dyDescent="0.25">
      <c r="A10" s="43">
        <v>202</v>
      </c>
      <c r="B10" s="29" t="s">
        <v>31</v>
      </c>
      <c r="C10" s="29" t="s">
        <v>32</v>
      </c>
      <c r="D10" s="30">
        <v>0.52708333333333335</v>
      </c>
      <c r="E10" s="31">
        <v>0.57145833333333329</v>
      </c>
      <c r="F10" s="31">
        <f>E10-D10</f>
        <v>4.4374999999999942E-2</v>
      </c>
      <c r="G10" s="32">
        <v>20</v>
      </c>
      <c r="H10" s="13">
        <v>2</v>
      </c>
      <c r="I10" s="58">
        <v>82</v>
      </c>
    </row>
    <row r="11" spans="1:9" s="6" customFormat="1" ht="20.100000000000001" customHeight="1" x14ac:dyDescent="0.25">
      <c r="A11" s="43">
        <v>299</v>
      </c>
      <c r="B11" s="29" t="s">
        <v>23</v>
      </c>
      <c r="C11" s="29" t="s">
        <v>24</v>
      </c>
      <c r="D11" s="30">
        <v>0.52916666666666667</v>
      </c>
      <c r="E11" s="31">
        <v>0.62785879629629626</v>
      </c>
      <c r="F11" s="31">
        <f>E11-D11</f>
        <v>9.8692129629629588E-2</v>
      </c>
      <c r="G11" s="32">
        <v>20</v>
      </c>
      <c r="H11" s="13">
        <v>3</v>
      </c>
      <c r="I11" s="58">
        <v>70</v>
      </c>
    </row>
    <row r="12" spans="1:9" s="6" customFormat="1" ht="20.100000000000001" customHeight="1" x14ac:dyDescent="0.25">
      <c r="A12" s="45">
        <v>203</v>
      </c>
      <c r="B12" s="15" t="s">
        <v>19</v>
      </c>
      <c r="C12" s="15" t="s">
        <v>20</v>
      </c>
      <c r="D12" s="25">
        <v>0.53125</v>
      </c>
      <c r="E12" s="22">
        <v>0.59289351851851857</v>
      </c>
      <c r="F12" s="22">
        <f t="shared" si="0"/>
        <v>6.164351851851857E-2</v>
      </c>
      <c r="G12" s="23">
        <v>19</v>
      </c>
      <c r="H12" s="16">
        <v>4</v>
      </c>
      <c r="I12" s="59">
        <v>59</v>
      </c>
    </row>
    <row r="13" spans="1:9" s="6" customFormat="1" ht="20.100000000000001" customHeight="1" x14ac:dyDescent="0.25">
      <c r="A13" s="45">
        <v>212</v>
      </c>
      <c r="B13" s="15" t="s">
        <v>33</v>
      </c>
      <c r="C13" s="15" t="s">
        <v>34</v>
      </c>
      <c r="D13" s="25">
        <v>0.5229166666666667</v>
      </c>
      <c r="E13" s="22">
        <v>0.58636574074074077</v>
      </c>
      <c r="F13" s="22">
        <f t="shared" si="0"/>
        <v>6.3449074074074074E-2</v>
      </c>
      <c r="G13" s="24">
        <v>19</v>
      </c>
      <c r="H13" s="16">
        <v>5</v>
      </c>
      <c r="I13" s="59">
        <v>50</v>
      </c>
    </row>
    <row r="14" spans="1:9" s="6" customFormat="1" ht="20.100000000000001" customHeight="1" x14ac:dyDescent="0.25">
      <c r="A14" s="45">
        <v>211</v>
      </c>
      <c r="B14" s="15" t="s">
        <v>29</v>
      </c>
      <c r="C14" s="15" t="s">
        <v>30</v>
      </c>
      <c r="D14" s="25">
        <v>0.53680555555555554</v>
      </c>
      <c r="E14" s="22">
        <v>0.58254629629629628</v>
      </c>
      <c r="F14" s="22">
        <f t="shared" si="0"/>
        <v>4.5740740740740748E-2</v>
      </c>
      <c r="G14" s="24">
        <v>5</v>
      </c>
      <c r="H14" s="16">
        <v>6</v>
      </c>
      <c r="I14" s="59">
        <v>42</v>
      </c>
    </row>
    <row r="15" spans="1:9" s="6" customFormat="1" ht="20.100000000000001" customHeight="1" x14ac:dyDescent="0.25">
      <c r="A15" s="45">
        <v>236</v>
      </c>
      <c r="B15" s="15" t="s">
        <v>25</v>
      </c>
      <c r="C15" s="15" t="s">
        <v>26</v>
      </c>
      <c r="D15" s="25">
        <v>0.52083333333333337</v>
      </c>
      <c r="E15" s="22"/>
      <c r="F15" s="24" t="s">
        <v>45</v>
      </c>
      <c r="G15" s="24"/>
      <c r="H15" s="16">
        <v>7</v>
      </c>
      <c r="I15" s="59">
        <v>0</v>
      </c>
    </row>
    <row r="16" spans="1:9" s="6" customFormat="1" ht="20.100000000000001" customHeight="1" x14ac:dyDescent="0.25">
      <c r="A16" s="45">
        <v>232</v>
      </c>
      <c r="B16" s="15" t="s">
        <v>27</v>
      </c>
      <c r="C16" s="15" t="s">
        <v>28</v>
      </c>
      <c r="D16" s="25"/>
      <c r="E16" s="22"/>
      <c r="F16" s="28" t="s">
        <v>54</v>
      </c>
      <c r="G16" s="24"/>
      <c r="H16" s="16">
        <v>8</v>
      </c>
      <c r="I16" s="59"/>
    </row>
    <row r="17" spans="1:9" s="6" customFormat="1" ht="20.100000000000001" customHeight="1" x14ac:dyDescent="0.25">
      <c r="A17" s="45">
        <v>242</v>
      </c>
      <c r="B17" s="15" t="s">
        <v>35</v>
      </c>
      <c r="C17" s="15" t="s">
        <v>36</v>
      </c>
      <c r="D17" s="25"/>
      <c r="E17" s="22"/>
      <c r="F17" s="28" t="s">
        <v>54</v>
      </c>
      <c r="G17" s="24"/>
      <c r="H17" s="16">
        <v>9</v>
      </c>
      <c r="I17" s="59"/>
    </row>
    <row r="18" spans="1:9" s="6" customFormat="1" ht="20.100000000000001" customHeight="1" x14ac:dyDescent="0.25">
      <c r="A18" s="45">
        <v>229</v>
      </c>
      <c r="B18" s="15" t="s">
        <v>37</v>
      </c>
      <c r="C18" s="15" t="s">
        <v>38</v>
      </c>
      <c r="D18" s="25"/>
      <c r="E18" s="22"/>
      <c r="F18" s="28" t="s">
        <v>54</v>
      </c>
      <c r="G18" s="24"/>
      <c r="H18" s="16">
        <v>10</v>
      </c>
      <c r="I18" s="59"/>
    </row>
    <row r="19" spans="1:9" s="6" customFormat="1" ht="20.100000000000001" customHeight="1" thickBot="1" x14ac:dyDescent="0.3">
      <c r="A19" s="47">
        <v>223</v>
      </c>
      <c r="B19" s="48" t="s">
        <v>39</v>
      </c>
      <c r="C19" s="48" t="s">
        <v>40</v>
      </c>
      <c r="D19" s="60"/>
      <c r="E19" s="61"/>
      <c r="F19" s="66" t="s">
        <v>54</v>
      </c>
      <c r="G19" s="62"/>
      <c r="H19" s="63">
        <v>11</v>
      </c>
      <c r="I19" s="64"/>
    </row>
    <row r="21" spans="1:9" x14ac:dyDescent="0.25">
      <c r="A21" s="68" t="s">
        <v>44</v>
      </c>
      <c r="B21" s="68"/>
      <c r="C21" s="68"/>
      <c r="D21" s="68"/>
      <c r="E21" s="68"/>
      <c r="F21" s="68"/>
      <c r="G21" s="68"/>
      <c r="H21" s="68"/>
      <c r="I21" s="68"/>
    </row>
    <row r="22" spans="1:9" x14ac:dyDescent="0.25">
      <c r="B22" s="2"/>
    </row>
    <row r="23" spans="1:9" hidden="1" x14ac:dyDescent="0.25">
      <c r="G23" s="72">
        <f ca="1">NOW()</f>
        <v>43647.793457175925</v>
      </c>
      <c r="H23" s="72"/>
      <c r="I23" s="72"/>
    </row>
  </sheetData>
  <sortState ref="A10:F11">
    <sortCondition ref="F10:F11"/>
  </sortState>
  <mergeCells count="5">
    <mergeCell ref="A5:I5"/>
    <mergeCell ref="A6:I6"/>
    <mergeCell ref="A7:I7"/>
    <mergeCell ref="A21:I21"/>
    <mergeCell ref="G23:I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3"/>
  <sheetViews>
    <sheetView workbookViewId="0">
      <selection activeCell="A9" sqref="A9:I19"/>
    </sheetView>
  </sheetViews>
  <sheetFormatPr defaultRowHeight="15" x14ac:dyDescent="0.25"/>
  <cols>
    <col min="1" max="1" width="7.85546875" style="14" customWidth="1"/>
    <col min="2" max="2" width="25.42578125" customWidth="1"/>
    <col min="3" max="3" width="30.28515625" customWidth="1"/>
    <col min="4" max="6" width="11.28515625" customWidth="1"/>
    <col min="7" max="7" width="7.85546875" style="14" bestFit="1" customWidth="1"/>
    <col min="8" max="8" width="6" style="14" customWidth="1"/>
    <col min="9" max="9" width="8.28515625" style="14" bestFit="1" customWidth="1"/>
    <col min="10" max="10" width="6.140625" customWidth="1"/>
  </cols>
  <sheetData>
    <row r="5" spans="1:9" x14ac:dyDescent="0.25">
      <c r="A5" s="68" t="s">
        <v>11</v>
      </c>
      <c r="B5" s="68"/>
      <c r="C5" s="68"/>
      <c r="D5" s="68"/>
      <c r="E5" s="68"/>
      <c r="F5" s="68"/>
      <c r="G5" s="68"/>
      <c r="H5" s="68"/>
      <c r="I5" s="68"/>
    </row>
    <row r="6" spans="1:9" x14ac:dyDescent="0.25">
      <c r="A6" s="73" t="s">
        <v>51</v>
      </c>
      <c r="B6" s="73"/>
      <c r="C6" s="73"/>
      <c r="D6" s="73"/>
      <c r="E6" s="73"/>
      <c r="F6" s="73"/>
      <c r="G6" s="73"/>
      <c r="H6" s="73"/>
      <c r="I6" s="73"/>
    </row>
    <row r="7" spans="1:9" ht="15.75" thickBot="1" x14ac:dyDescent="0.3">
      <c r="A7" s="70" t="s">
        <v>58</v>
      </c>
      <c r="B7" s="71"/>
      <c r="C7" s="71"/>
      <c r="D7" s="71"/>
      <c r="E7" s="71"/>
      <c r="F7" s="71"/>
      <c r="G7" s="71"/>
      <c r="H7" s="71"/>
      <c r="I7" s="71"/>
    </row>
    <row r="8" spans="1:9" ht="19.149999999999999" customHeight="1" thickBot="1" x14ac:dyDescent="0.3">
      <c r="A8" s="8" t="s">
        <v>0</v>
      </c>
      <c r="B8" s="9" t="s">
        <v>12</v>
      </c>
      <c r="C8" s="9" t="s">
        <v>42</v>
      </c>
      <c r="D8" s="9" t="s">
        <v>6</v>
      </c>
      <c r="E8" s="9" t="s">
        <v>7</v>
      </c>
      <c r="F8" s="9" t="s">
        <v>8</v>
      </c>
      <c r="G8" s="10" t="s">
        <v>50</v>
      </c>
      <c r="H8" s="10" t="s">
        <v>9</v>
      </c>
      <c r="I8" s="11" t="s">
        <v>10</v>
      </c>
    </row>
    <row r="9" spans="1:9" s="6" customFormat="1" ht="20.100000000000001" customHeight="1" x14ac:dyDescent="0.25">
      <c r="A9" s="38">
        <v>201</v>
      </c>
      <c r="B9" s="39" t="s">
        <v>21</v>
      </c>
      <c r="C9" s="39" t="s">
        <v>22</v>
      </c>
      <c r="D9" s="53">
        <v>0.75</v>
      </c>
      <c r="E9" s="54">
        <v>0.80484953703703699</v>
      </c>
      <c r="F9" s="54">
        <f t="shared" ref="F9:F15" si="0">E9-D9</f>
        <v>5.4849537037036988E-2</v>
      </c>
      <c r="G9" s="65">
        <v>4</v>
      </c>
      <c r="H9" s="56">
        <v>1</v>
      </c>
      <c r="I9" s="57">
        <v>100</v>
      </c>
    </row>
    <row r="10" spans="1:9" s="6" customFormat="1" ht="20.100000000000001" customHeight="1" x14ac:dyDescent="0.25">
      <c r="A10" s="43">
        <v>202</v>
      </c>
      <c r="B10" s="29" t="s">
        <v>31</v>
      </c>
      <c r="C10" s="29" t="s">
        <v>32</v>
      </c>
      <c r="D10" s="30">
        <v>0.75</v>
      </c>
      <c r="E10" s="31">
        <v>0.80601851851851858</v>
      </c>
      <c r="F10" s="31">
        <f t="shared" si="0"/>
        <v>5.6018518518518579E-2</v>
      </c>
      <c r="G10" s="32">
        <v>2</v>
      </c>
      <c r="H10" s="13">
        <v>2</v>
      </c>
      <c r="I10" s="58">
        <v>82</v>
      </c>
    </row>
    <row r="11" spans="1:9" s="6" customFormat="1" ht="20.100000000000001" customHeight="1" x14ac:dyDescent="0.25">
      <c r="A11" s="43">
        <v>232</v>
      </c>
      <c r="B11" s="29" t="s">
        <v>27</v>
      </c>
      <c r="C11" s="29" t="s">
        <v>28</v>
      </c>
      <c r="D11" s="30">
        <v>0.75</v>
      </c>
      <c r="E11" s="31">
        <v>0.81076388888888884</v>
      </c>
      <c r="F11" s="31">
        <f t="shared" si="0"/>
        <v>6.076388888888884E-2</v>
      </c>
      <c r="G11" s="32">
        <v>2</v>
      </c>
      <c r="H11" s="13">
        <v>3</v>
      </c>
      <c r="I11" s="58">
        <v>70</v>
      </c>
    </row>
    <row r="12" spans="1:9" s="6" customFormat="1" ht="20.100000000000001" customHeight="1" x14ac:dyDescent="0.25">
      <c r="A12" s="45">
        <v>203</v>
      </c>
      <c r="B12" s="15" t="s">
        <v>19</v>
      </c>
      <c r="C12" s="15" t="s">
        <v>20</v>
      </c>
      <c r="D12" s="25">
        <v>0.75</v>
      </c>
      <c r="E12" s="22">
        <v>0.76707175925925919</v>
      </c>
      <c r="F12" s="22">
        <f t="shared" si="0"/>
        <v>1.7071759259259189E-2</v>
      </c>
      <c r="G12" s="23">
        <v>1</v>
      </c>
      <c r="H12" s="16">
        <v>4</v>
      </c>
      <c r="I12" s="59">
        <v>59</v>
      </c>
    </row>
    <row r="13" spans="1:9" s="6" customFormat="1" ht="20.100000000000001" customHeight="1" x14ac:dyDescent="0.25">
      <c r="A13" s="45">
        <v>299</v>
      </c>
      <c r="B13" s="15" t="s">
        <v>23</v>
      </c>
      <c r="C13" s="15" t="s">
        <v>24</v>
      </c>
      <c r="D13" s="25">
        <v>0.75</v>
      </c>
      <c r="E13" s="22">
        <v>0.78593750000000007</v>
      </c>
      <c r="F13" s="22">
        <f t="shared" si="0"/>
        <v>3.5937500000000067E-2</v>
      </c>
      <c r="G13" s="24">
        <v>1</v>
      </c>
      <c r="H13" s="16">
        <v>5</v>
      </c>
      <c r="I13" s="59">
        <v>50</v>
      </c>
    </row>
    <row r="14" spans="1:9" s="6" customFormat="1" ht="20.100000000000001" customHeight="1" x14ac:dyDescent="0.25">
      <c r="A14" s="45">
        <v>212</v>
      </c>
      <c r="B14" s="15" t="s">
        <v>33</v>
      </c>
      <c r="C14" s="15" t="s">
        <v>34</v>
      </c>
      <c r="D14" s="25">
        <v>0.75</v>
      </c>
      <c r="E14" s="22">
        <v>0.79105324074074079</v>
      </c>
      <c r="F14" s="22">
        <f t="shared" si="0"/>
        <v>4.1053240740740793E-2</v>
      </c>
      <c r="G14" s="24">
        <v>1</v>
      </c>
      <c r="H14" s="16">
        <v>6</v>
      </c>
      <c r="I14" s="59">
        <v>42</v>
      </c>
    </row>
    <row r="15" spans="1:9" s="6" customFormat="1" ht="20.100000000000001" customHeight="1" x14ac:dyDescent="0.25">
      <c r="A15" s="45">
        <v>223</v>
      </c>
      <c r="B15" s="15" t="s">
        <v>39</v>
      </c>
      <c r="C15" s="15" t="s">
        <v>40</v>
      </c>
      <c r="D15" s="25">
        <v>0.75</v>
      </c>
      <c r="E15" s="22">
        <v>0.80008101851851843</v>
      </c>
      <c r="F15" s="22">
        <f t="shared" si="0"/>
        <v>5.0081018518518428E-2</v>
      </c>
      <c r="G15" s="24">
        <v>1</v>
      </c>
      <c r="H15" s="16">
        <v>7</v>
      </c>
      <c r="I15" s="59">
        <v>35</v>
      </c>
    </row>
    <row r="16" spans="1:9" s="6" customFormat="1" ht="20.100000000000001" customHeight="1" x14ac:dyDescent="0.25">
      <c r="A16" s="45">
        <v>211</v>
      </c>
      <c r="B16" s="15" t="s">
        <v>29</v>
      </c>
      <c r="C16" s="15" t="s">
        <v>30</v>
      </c>
      <c r="D16" s="25">
        <v>0.75</v>
      </c>
      <c r="E16" s="22"/>
      <c r="F16" s="22" t="s">
        <v>45</v>
      </c>
      <c r="G16" s="24"/>
      <c r="H16" s="16">
        <v>8</v>
      </c>
      <c r="I16" s="59">
        <v>0</v>
      </c>
    </row>
    <row r="17" spans="1:9" s="6" customFormat="1" ht="20.100000000000001" customHeight="1" x14ac:dyDescent="0.25">
      <c r="A17" s="45">
        <v>229</v>
      </c>
      <c r="B17" s="15" t="s">
        <v>37</v>
      </c>
      <c r="C17" s="15" t="s">
        <v>38</v>
      </c>
      <c r="D17" s="25">
        <v>0.75</v>
      </c>
      <c r="E17" s="22"/>
      <c r="F17" s="22" t="s">
        <v>45</v>
      </c>
      <c r="G17" s="24"/>
      <c r="H17" s="16">
        <v>9</v>
      </c>
      <c r="I17" s="59">
        <v>0</v>
      </c>
    </row>
    <row r="18" spans="1:9" s="6" customFormat="1" ht="20.100000000000001" customHeight="1" x14ac:dyDescent="0.25">
      <c r="A18" s="45">
        <v>236</v>
      </c>
      <c r="B18" s="15" t="s">
        <v>25</v>
      </c>
      <c r="C18" s="15" t="s">
        <v>26</v>
      </c>
      <c r="D18" s="25">
        <v>0.75</v>
      </c>
      <c r="E18" s="22"/>
      <c r="F18" s="27" t="s">
        <v>54</v>
      </c>
      <c r="G18" s="24"/>
      <c r="H18" s="16">
        <v>10</v>
      </c>
      <c r="I18" s="59"/>
    </row>
    <row r="19" spans="1:9" s="6" customFormat="1" ht="20.100000000000001" customHeight="1" thickBot="1" x14ac:dyDescent="0.3">
      <c r="A19" s="47">
        <v>242</v>
      </c>
      <c r="B19" s="48" t="s">
        <v>35</v>
      </c>
      <c r="C19" s="48" t="s">
        <v>36</v>
      </c>
      <c r="D19" s="60">
        <v>0.75</v>
      </c>
      <c r="E19" s="61"/>
      <c r="F19" s="51" t="s">
        <v>54</v>
      </c>
      <c r="G19" s="62"/>
      <c r="H19" s="63">
        <v>11</v>
      </c>
      <c r="I19" s="64"/>
    </row>
    <row r="21" spans="1:9" x14ac:dyDescent="0.25">
      <c r="A21" s="68" t="s">
        <v>44</v>
      </c>
      <c r="B21" s="68"/>
      <c r="C21" s="68"/>
      <c r="D21" s="68"/>
      <c r="E21" s="68"/>
      <c r="F21" s="68"/>
      <c r="G21" s="68"/>
      <c r="H21" s="68"/>
      <c r="I21" s="68"/>
    </row>
    <row r="22" spans="1:9" x14ac:dyDescent="0.25">
      <c r="B22" s="2"/>
    </row>
    <row r="23" spans="1:9" hidden="1" x14ac:dyDescent="0.25">
      <c r="G23" s="72">
        <f ca="1">NOW()</f>
        <v>43647.793457175925</v>
      </c>
      <c r="H23" s="72"/>
      <c r="I23" s="72"/>
    </row>
  </sheetData>
  <sortState ref="A10:F11">
    <sortCondition ref="F10:F11"/>
  </sortState>
  <mergeCells count="5">
    <mergeCell ref="A21:I21"/>
    <mergeCell ref="G23:I23"/>
    <mergeCell ref="A5:I5"/>
    <mergeCell ref="A6:I6"/>
    <mergeCell ref="A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3"/>
  <sheetViews>
    <sheetView workbookViewId="0">
      <selection activeCell="A9" sqref="A9:I19"/>
    </sheetView>
  </sheetViews>
  <sheetFormatPr defaultRowHeight="15" x14ac:dyDescent="0.25"/>
  <cols>
    <col min="1" max="1" width="7.85546875" style="14" customWidth="1"/>
    <col min="2" max="2" width="25.42578125" customWidth="1"/>
    <col min="3" max="3" width="30.28515625" customWidth="1"/>
    <col min="4" max="6" width="11.28515625" customWidth="1"/>
    <col min="7" max="7" width="7.85546875" style="14" bestFit="1" customWidth="1"/>
    <col min="8" max="8" width="6" style="14" customWidth="1"/>
    <col min="9" max="9" width="8.28515625" style="14" bestFit="1" customWidth="1"/>
    <col min="10" max="10" width="6.140625" customWidth="1"/>
  </cols>
  <sheetData>
    <row r="5" spans="1:9" x14ac:dyDescent="0.25">
      <c r="A5" s="68" t="s">
        <v>11</v>
      </c>
      <c r="B5" s="68"/>
      <c r="C5" s="68"/>
      <c r="D5" s="68"/>
      <c r="E5" s="68"/>
      <c r="F5" s="68"/>
      <c r="G5" s="68"/>
      <c r="H5" s="68"/>
      <c r="I5" s="68"/>
    </row>
    <row r="6" spans="1:9" x14ac:dyDescent="0.25">
      <c r="A6" s="73" t="s">
        <v>52</v>
      </c>
      <c r="B6" s="73"/>
      <c r="C6" s="73"/>
      <c r="D6" s="73"/>
      <c r="E6" s="73"/>
      <c r="F6" s="73"/>
      <c r="G6" s="73"/>
      <c r="H6" s="73"/>
      <c r="I6" s="73"/>
    </row>
    <row r="7" spans="1:9" ht="15.75" thickBot="1" x14ac:dyDescent="0.3">
      <c r="A7" s="70" t="s">
        <v>58</v>
      </c>
      <c r="B7" s="71"/>
      <c r="C7" s="71"/>
      <c r="D7" s="71"/>
      <c r="E7" s="71"/>
      <c r="F7" s="71"/>
      <c r="G7" s="71"/>
      <c r="H7" s="71"/>
      <c r="I7" s="71"/>
    </row>
    <row r="8" spans="1:9" ht="19.149999999999999" customHeight="1" thickBot="1" x14ac:dyDescent="0.3">
      <c r="A8" s="8" t="s">
        <v>0</v>
      </c>
      <c r="B8" s="9" t="s">
        <v>12</v>
      </c>
      <c r="C8" s="9" t="s">
        <v>42</v>
      </c>
      <c r="D8" s="9" t="s">
        <v>6</v>
      </c>
      <c r="E8" s="9" t="s">
        <v>7</v>
      </c>
      <c r="F8" s="9" t="s">
        <v>8</v>
      </c>
      <c r="G8" s="10" t="s">
        <v>50</v>
      </c>
      <c r="H8" s="10" t="s">
        <v>9</v>
      </c>
      <c r="I8" s="11" t="s">
        <v>10</v>
      </c>
    </row>
    <row r="9" spans="1:9" s="6" customFormat="1" ht="20.100000000000001" customHeight="1" x14ac:dyDescent="0.25">
      <c r="A9" s="38">
        <v>201</v>
      </c>
      <c r="B9" s="39" t="s">
        <v>21</v>
      </c>
      <c r="C9" s="39" t="s">
        <v>22</v>
      </c>
      <c r="D9" s="53">
        <v>0.54166666666666663</v>
      </c>
      <c r="E9" s="54">
        <v>0.57415509259259256</v>
      </c>
      <c r="F9" s="54">
        <f>E9-D9</f>
        <v>3.2488425925925934E-2</v>
      </c>
      <c r="G9" s="55">
        <v>2</v>
      </c>
      <c r="H9" s="56">
        <v>1</v>
      </c>
      <c r="I9" s="57">
        <v>100</v>
      </c>
    </row>
    <row r="10" spans="1:9" s="6" customFormat="1" ht="20.100000000000001" customHeight="1" x14ac:dyDescent="0.25">
      <c r="A10" s="43">
        <v>203</v>
      </c>
      <c r="B10" s="29" t="s">
        <v>19</v>
      </c>
      <c r="C10" s="29" t="s">
        <v>20</v>
      </c>
      <c r="D10" s="30">
        <v>0.54166666666666663</v>
      </c>
      <c r="E10" s="31">
        <v>0.58003472222222219</v>
      </c>
      <c r="F10" s="31">
        <f>E10-D10</f>
        <v>3.8368055555555558E-2</v>
      </c>
      <c r="G10" s="32">
        <v>2</v>
      </c>
      <c r="H10" s="13">
        <v>2</v>
      </c>
      <c r="I10" s="58">
        <v>82</v>
      </c>
    </row>
    <row r="11" spans="1:9" s="6" customFormat="1" ht="20.100000000000001" customHeight="1" x14ac:dyDescent="0.25">
      <c r="A11" s="43">
        <v>202</v>
      </c>
      <c r="B11" s="29" t="s">
        <v>31</v>
      </c>
      <c r="C11" s="29" t="s">
        <v>32</v>
      </c>
      <c r="D11" s="30">
        <v>0.54166666666666663</v>
      </c>
      <c r="E11" s="31">
        <v>0.56340277777777781</v>
      </c>
      <c r="F11" s="31">
        <f>E11-D11</f>
        <v>2.1736111111111178E-2</v>
      </c>
      <c r="G11" s="32">
        <v>1</v>
      </c>
      <c r="H11" s="13">
        <v>3</v>
      </c>
      <c r="I11" s="58">
        <v>70</v>
      </c>
    </row>
    <row r="12" spans="1:9" s="6" customFormat="1" ht="20.100000000000001" customHeight="1" x14ac:dyDescent="0.25">
      <c r="A12" s="45">
        <v>232</v>
      </c>
      <c r="B12" s="15" t="s">
        <v>27</v>
      </c>
      <c r="C12" s="15" t="s">
        <v>28</v>
      </c>
      <c r="D12" s="25">
        <v>0.54166666666666663</v>
      </c>
      <c r="E12" s="22">
        <v>0.56863425925925926</v>
      </c>
      <c r="F12" s="22">
        <f>E12-D12</f>
        <v>2.6967592592592626E-2</v>
      </c>
      <c r="G12" s="24">
        <v>1</v>
      </c>
      <c r="H12" s="16">
        <v>4</v>
      </c>
      <c r="I12" s="59">
        <v>59</v>
      </c>
    </row>
    <row r="13" spans="1:9" s="6" customFormat="1" ht="20.100000000000001" customHeight="1" x14ac:dyDescent="0.25">
      <c r="A13" s="45">
        <v>212</v>
      </c>
      <c r="B13" s="15" t="s">
        <v>33</v>
      </c>
      <c r="C13" s="15" t="s">
        <v>34</v>
      </c>
      <c r="D13" s="25">
        <v>0.54166666666666663</v>
      </c>
      <c r="E13" s="22"/>
      <c r="F13" s="22" t="s">
        <v>45</v>
      </c>
      <c r="G13" s="24"/>
      <c r="H13" s="16">
        <v>5</v>
      </c>
      <c r="I13" s="59">
        <v>0</v>
      </c>
    </row>
    <row r="14" spans="1:9" s="6" customFormat="1" ht="20.100000000000001" customHeight="1" x14ac:dyDescent="0.25">
      <c r="A14" s="45">
        <v>299</v>
      </c>
      <c r="B14" s="15" t="s">
        <v>23</v>
      </c>
      <c r="C14" s="15" t="s">
        <v>24</v>
      </c>
      <c r="D14" s="25">
        <v>0.54166666666666663</v>
      </c>
      <c r="E14" s="22"/>
      <c r="F14" s="27" t="s">
        <v>54</v>
      </c>
      <c r="G14" s="24"/>
      <c r="H14" s="16">
        <v>6</v>
      </c>
      <c r="I14" s="59"/>
    </row>
    <row r="15" spans="1:9" s="6" customFormat="1" ht="20.100000000000001" customHeight="1" x14ac:dyDescent="0.25">
      <c r="A15" s="45">
        <v>236</v>
      </c>
      <c r="B15" s="15" t="s">
        <v>25</v>
      </c>
      <c r="C15" s="15" t="s">
        <v>26</v>
      </c>
      <c r="D15" s="25">
        <v>0.54166666666666663</v>
      </c>
      <c r="E15" s="22"/>
      <c r="F15" s="27" t="s">
        <v>54</v>
      </c>
      <c r="G15" s="24"/>
      <c r="H15" s="16">
        <v>7</v>
      </c>
      <c r="I15" s="59"/>
    </row>
    <row r="16" spans="1:9" s="6" customFormat="1" ht="20.100000000000001" customHeight="1" x14ac:dyDescent="0.25">
      <c r="A16" s="45">
        <v>211</v>
      </c>
      <c r="B16" s="15" t="s">
        <v>29</v>
      </c>
      <c r="C16" s="15" t="s">
        <v>30</v>
      </c>
      <c r="D16" s="25">
        <v>0.54166666666666663</v>
      </c>
      <c r="E16" s="22"/>
      <c r="F16" s="27" t="s">
        <v>54</v>
      </c>
      <c r="G16" s="24"/>
      <c r="H16" s="16">
        <v>8</v>
      </c>
      <c r="I16" s="59"/>
    </row>
    <row r="17" spans="1:9" s="6" customFormat="1" ht="20.100000000000001" customHeight="1" x14ac:dyDescent="0.25">
      <c r="A17" s="45">
        <v>242</v>
      </c>
      <c r="B17" s="15" t="s">
        <v>35</v>
      </c>
      <c r="C17" s="15" t="s">
        <v>36</v>
      </c>
      <c r="D17" s="25">
        <v>0.54166666666666663</v>
      </c>
      <c r="E17" s="22"/>
      <c r="F17" s="27" t="s">
        <v>54</v>
      </c>
      <c r="G17" s="24"/>
      <c r="H17" s="16">
        <v>9</v>
      </c>
      <c r="I17" s="59"/>
    </row>
    <row r="18" spans="1:9" s="6" customFormat="1" ht="20.100000000000001" customHeight="1" x14ac:dyDescent="0.25">
      <c r="A18" s="45">
        <v>229</v>
      </c>
      <c r="B18" s="15" t="s">
        <v>37</v>
      </c>
      <c r="C18" s="15" t="s">
        <v>38</v>
      </c>
      <c r="D18" s="25">
        <v>0.54166666666666663</v>
      </c>
      <c r="E18" s="22"/>
      <c r="F18" s="27" t="s">
        <v>54</v>
      </c>
      <c r="G18" s="24"/>
      <c r="H18" s="16">
        <v>10</v>
      </c>
      <c r="I18" s="59"/>
    </row>
    <row r="19" spans="1:9" s="6" customFormat="1" ht="20.100000000000001" customHeight="1" thickBot="1" x14ac:dyDescent="0.3">
      <c r="A19" s="47">
        <v>223</v>
      </c>
      <c r="B19" s="48" t="s">
        <v>39</v>
      </c>
      <c r="C19" s="48" t="s">
        <v>40</v>
      </c>
      <c r="D19" s="60">
        <v>0.54166666666666663</v>
      </c>
      <c r="E19" s="61"/>
      <c r="F19" s="51" t="s">
        <v>54</v>
      </c>
      <c r="G19" s="62"/>
      <c r="H19" s="63">
        <v>11</v>
      </c>
      <c r="I19" s="64"/>
    </row>
    <row r="21" spans="1:9" x14ac:dyDescent="0.25">
      <c r="A21" s="68" t="s">
        <v>44</v>
      </c>
      <c r="B21" s="68"/>
      <c r="C21" s="68"/>
      <c r="D21" s="68"/>
      <c r="E21" s="68"/>
      <c r="F21" s="68"/>
      <c r="G21" s="68"/>
      <c r="H21" s="68"/>
      <c r="I21" s="68"/>
    </row>
    <row r="22" spans="1:9" x14ac:dyDescent="0.25">
      <c r="B22" s="2"/>
    </row>
    <row r="23" spans="1:9" hidden="1" x14ac:dyDescent="0.25">
      <c r="G23" s="72">
        <f ca="1">NOW()</f>
        <v>43647.793457175925</v>
      </c>
      <c r="H23" s="72"/>
      <c r="I23" s="72"/>
    </row>
  </sheetData>
  <sortState ref="A11:F12">
    <sortCondition ref="F11:F12"/>
  </sortState>
  <mergeCells count="5">
    <mergeCell ref="A21:I21"/>
    <mergeCell ref="G23:I23"/>
    <mergeCell ref="A5:I5"/>
    <mergeCell ref="A6:I6"/>
    <mergeCell ref="A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22"/>
  <sheetViews>
    <sheetView tabSelected="1" workbookViewId="0">
      <selection activeCell="H28" sqref="H28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4" width="9" style="1" bestFit="1" customWidth="1"/>
    <col min="5" max="6" width="6.5703125" style="14" customWidth="1"/>
    <col min="7" max="7" width="6.5703125" style="1" bestFit="1" customWidth="1"/>
    <col min="8" max="9" width="6.5703125" style="7" customWidth="1"/>
    <col min="10" max="10" width="9.28515625" style="1" bestFit="1" customWidth="1"/>
    <col min="11" max="11" width="6.85546875" style="1" bestFit="1" customWidth="1"/>
    <col min="12" max="12" width="14.42578125" hidden="1" customWidth="1"/>
  </cols>
  <sheetData>
    <row r="5" spans="1:12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2" ht="15.75" x14ac:dyDescent="0.25">
      <c r="A6" s="75" t="s">
        <v>41</v>
      </c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2" ht="15.75" thickBot="1" x14ac:dyDescent="0.3">
      <c r="A7" s="74" t="s">
        <v>58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12" ht="19.149999999999999" customHeight="1" thickBot="1" x14ac:dyDescent="0.3">
      <c r="A8" s="4" t="s">
        <v>0</v>
      </c>
      <c r="B8" s="37" t="s">
        <v>3</v>
      </c>
      <c r="C8" s="37" t="s">
        <v>42</v>
      </c>
      <c r="D8" s="4" t="s">
        <v>14</v>
      </c>
      <c r="E8" s="18" t="s">
        <v>15</v>
      </c>
      <c r="F8" s="18" t="s">
        <v>5</v>
      </c>
      <c r="G8" s="18" t="s">
        <v>16</v>
      </c>
      <c r="H8" s="5" t="s">
        <v>1</v>
      </c>
      <c r="I8" s="5" t="s">
        <v>2</v>
      </c>
      <c r="J8" s="3" t="s">
        <v>17</v>
      </c>
      <c r="K8" s="12" t="s">
        <v>18</v>
      </c>
      <c r="L8" s="12" t="s">
        <v>4</v>
      </c>
    </row>
    <row r="9" spans="1:12" ht="20.100000000000001" customHeight="1" x14ac:dyDescent="0.25">
      <c r="A9" s="38">
        <v>201</v>
      </c>
      <c r="B9" s="39" t="s">
        <v>21</v>
      </c>
      <c r="C9" s="40" t="s">
        <v>22</v>
      </c>
      <c r="D9" s="41">
        <f>VLOOKUP(A9,Prologue!$A$8:$F$19,6,FALSE)</f>
        <v>24.599999999999998</v>
      </c>
      <c r="E9" s="41">
        <f>VLOOKUP(A9,'OR1'!$A$9:$I$19,9,FALSE)</f>
        <v>100</v>
      </c>
      <c r="F9" s="41">
        <f>VLOOKUP(A9,'OR2'!$A$9:$I$19,9,FALSE)</f>
        <v>82</v>
      </c>
      <c r="G9" s="41">
        <f>VLOOKUP(A9,'OR3'!$A$9:$I$19,9,FALSE)</f>
        <v>100</v>
      </c>
      <c r="H9" s="41">
        <f>VLOOKUP(A9,'SR1'!$A$9:$I$19,9,FALSE)</f>
        <v>100</v>
      </c>
      <c r="I9" s="41">
        <f>VLOOKUP(A9,'SR2'!$A$9:$I$19,9,FALSE)</f>
        <v>100</v>
      </c>
      <c r="J9" s="41">
        <f t="shared" ref="J9:J19" si="0">SUM(D9:I9)</f>
        <v>506.6</v>
      </c>
      <c r="K9" s="42">
        <v>1</v>
      </c>
      <c r="L9" s="35">
        <v>100</v>
      </c>
    </row>
    <row r="10" spans="1:12" ht="20.100000000000001" customHeight="1" x14ac:dyDescent="0.25">
      <c r="A10" s="43">
        <v>202</v>
      </c>
      <c r="B10" s="29" t="s">
        <v>31</v>
      </c>
      <c r="C10" s="33" t="s">
        <v>32</v>
      </c>
      <c r="D10" s="34">
        <f>VLOOKUP(A10,Prologue!$A$8:$F$19,6,FALSE)</f>
        <v>17.7</v>
      </c>
      <c r="E10" s="34">
        <f>VLOOKUP(A10,'OR1'!$A$9:$I$19,9,FALSE)</f>
        <v>59</v>
      </c>
      <c r="F10" s="34">
        <f>VLOOKUP(A10,'OR2'!$A$9:$I$19,9,FALSE)</f>
        <v>50</v>
      </c>
      <c r="G10" s="34">
        <f>VLOOKUP(A10,'OR3'!$A$9:$I$19,9,FALSE)</f>
        <v>82</v>
      </c>
      <c r="H10" s="34">
        <f>VLOOKUP(A10,'SR1'!$A$9:$I$19,9,FALSE)</f>
        <v>82</v>
      </c>
      <c r="I10" s="34">
        <f>VLOOKUP(A10,'SR2'!$A$9:$I$19,9,FALSE)</f>
        <v>70</v>
      </c>
      <c r="J10" s="34">
        <f t="shared" si="0"/>
        <v>360.7</v>
      </c>
      <c r="K10" s="44">
        <v>2</v>
      </c>
      <c r="L10" s="36">
        <v>82</v>
      </c>
    </row>
    <row r="11" spans="1:12" ht="20.100000000000001" customHeight="1" x14ac:dyDescent="0.25">
      <c r="A11" s="43">
        <v>212</v>
      </c>
      <c r="B11" s="29" t="s">
        <v>33</v>
      </c>
      <c r="C11" s="33" t="s">
        <v>57</v>
      </c>
      <c r="D11" s="34">
        <f>VLOOKUP(A11,Prologue!$A$8:$F$19,6,FALSE)</f>
        <v>30</v>
      </c>
      <c r="E11" s="34">
        <f>VLOOKUP(A11,'OR1'!$A$9:$I$19,9,FALSE)</f>
        <v>70</v>
      </c>
      <c r="F11" s="34">
        <f>VLOOKUP(A11,'OR2'!$A$9:$I$19,9,FALSE)</f>
        <v>100</v>
      </c>
      <c r="G11" s="34">
        <f>VLOOKUP(A11,'OR3'!$A$9:$I$19,9,FALSE)</f>
        <v>50</v>
      </c>
      <c r="H11" s="34">
        <f>VLOOKUP(A11,'SR1'!$A$9:$I$19,9,FALSE)</f>
        <v>42</v>
      </c>
      <c r="I11" s="34">
        <f>VLOOKUP(A11,'SR2'!$A$9:$I$19,9,FALSE)</f>
        <v>0</v>
      </c>
      <c r="J11" s="34">
        <f t="shared" si="0"/>
        <v>292</v>
      </c>
      <c r="K11" s="44">
        <v>3</v>
      </c>
      <c r="L11" s="36">
        <v>70</v>
      </c>
    </row>
    <row r="12" spans="1:12" ht="20.100000000000001" customHeight="1" x14ac:dyDescent="0.25">
      <c r="A12" s="45">
        <v>203</v>
      </c>
      <c r="B12" s="15" t="s">
        <v>19</v>
      </c>
      <c r="C12" s="20" t="s">
        <v>20</v>
      </c>
      <c r="D12" s="26">
        <f>VLOOKUP(A12,Prologue!$A$8:$F$19,6,FALSE)</f>
        <v>0</v>
      </c>
      <c r="E12" s="26">
        <f>VLOOKUP(A12,'OR1'!$A$9:$I$19,9,FALSE)</f>
        <v>22</v>
      </c>
      <c r="F12" s="26">
        <f>VLOOKUP(A12,'OR2'!$A$9:$I$19,9,FALSE)</f>
        <v>59</v>
      </c>
      <c r="G12" s="26">
        <f>VLOOKUP(A12,'OR3'!$A$9:$I$19,9,FALSE)</f>
        <v>59</v>
      </c>
      <c r="H12" s="26">
        <f>VLOOKUP(A12,'SR1'!$A$9:$I$19,9,FALSE)</f>
        <v>59</v>
      </c>
      <c r="I12" s="26">
        <f>VLOOKUP(A12,'SR2'!$A$9:$I$19,9,FALSE)</f>
        <v>82</v>
      </c>
      <c r="J12" s="26">
        <f t="shared" si="0"/>
        <v>281</v>
      </c>
      <c r="K12" s="46">
        <v>4</v>
      </c>
      <c r="L12" s="36">
        <v>50</v>
      </c>
    </row>
    <row r="13" spans="1:12" ht="20.100000000000001" customHeight="1" x14ac:dyDescent="0.25">
      <c r="A13" s="45">
        <v>232</v>
      </c>
      <c r="B13" s="15" t="s">
        <v>27</v>
      </c>
      <c r="C13" s="20" t="s">
        <v>28</v>
      </c>
      <c r="D13" s="26">
        <f>VLOOKUP(A13,Prologue!$A$8:$F$19,6,FALSE)</f>
        <v>10.5</v>
      </c>
      <c r="E13" s="26">
        <f>VLOOKUP(A13,'OR1'!$A$9:$I$19,9,FALSE)</f>
        <v>82</v>
      </c>
      <c r="F13" s="26">
        <f>VLOOKUP(A13,'OR2'!$A$9:$I$19,9,FALSE)</f>
        <v>70</v>
      </c>
      <c r="G13" s="27" t="s">
        <v>54</v>
      </c>
      <c r="H13" s="26">
        <f>VLOOKUP(A13,'SR1'!$A$9:$I$19,9,FALSE)</f>
        <v>70</v>
      </c>
      <c r="I13" s="26">
        <f>VLOOKUP(A13,'SR2'!$A$9:$I$19,9,FALSE)</f>
        <v>59</v>
      </c>
      <c r="J13" s="26">
        <f t="shared" si="0"/>
        <v>291.5</v>
      </c>
      <c r="K13" s="46">
        <v>5</v>
      </c>
      <c r="L13" s="36">
        <v>42</v>
      </c>
    </row>
    <row r="14" spans="1:12" ht="20.100000000000001" customHeight="1" x14ac:dyDescent="0.25">
      <c r="A14" s="45">
        <v>299</v>
      </c>
      <c r="B14" s="15" t="s">
        <v>23</v>
      </c>
      <c r="C14" s="20" t="s">
        <v>24</v>
      </c>
      <c r="D14" s="26">
        <f>VLOOKUP(A14,Prologue!$A$8:$F$19,6,FALSE)</f>
        <v>21</v>
      </c>
      <c r="E14" s="26">
        <f>VLOOKUP(A14,'OR1'!$A$9:$I$19,9,FALSE)</f>
        <v>42</v>
      </c>
      <c r="F14" s="27" t="s">
        <v>54</v>
      </c>
      <c r="G14" s="26">
        <f>VLOOKUP(A14,'OR3'!$A$9:$I$19,9,FALSE)</f>
        <v>70</v>
      </c>
      <c r="H14" s="26">
        <f>VLOOKUP(A14,'SR1'!$A$9:$I$19,9,FALSE)</f>
        <v>50</v>
      </c>
      <c r="I14" s="27" t="s">
        <v>54</v>
      </c>
      <c r="J14" s="26">
        <f t="shared" si="0"/>
        <v>183</v>
      </c>
      <c r="K14" s="46">
        <v>6</v>
      </c>
      <c r="L14" s="36">
        <v>35</v>
      </c>
    </row>
    <row r="15" spans="1:12" ht="20.100000000000001" customHeight="1" x14ac:dyDescent="0.25">
      <c r="A15" s="45">
        <v>211</v>
      </c>
      <c r="B15" s="15" t="s">
        <v>29</v>
      </c>
      <c r="C15" s="20" t="s">
        <v>30</v>
      </c>
      <c r="D15" s="26">
        <f>VLOOKUP(A15,Prologue!$A$8:$F$19,6,FALSE)</f>
        <v>15</v>
      </c>
      <c r="E15" s="26">
        <f>VLOOKUP(A15,'OR1'!$A$9:$I$19,9,FALSE)</f>
        <v>50</v>
      </c>
      <c r="F15" s="27" t="s">
        <v>54</v>
      </c>
      <c r="G15" s="26">
        <f>VLOOKUP(A15,'OR3'!$A$9:$I$19,9,FALSE)</f>
        <v>42</v>
      </c>
      <c r="H15" s="26">
        <f>VLOOKUP(A15,'SR1'!$A$9:$I$19,9,FALSE)</f>
        <v>0</v>
      </c>
      <c r="I15" s="27" t="s">
        <v>54</v>
      </c>
      <c r="J15" s="26">
        <f t="shared" si="0"/>
        <v>107</v>
      </c>
      <c r="K15" s="46">
        <v>7</v>
      </c>
      <c r="L15" s="36">
        <v>28</v>
      </c>
    </row>
    <row r="16" spans="1:12" ht="20.100000000000001" customHeight="1" x14ac:dyDescent="0.25">
      <c r="A16" s="45">
        <v>236</v>
      </c>
      <c r="B16" s="15" t="s">
        <v>25</v>
      </c>
      <c r="C16" s="20" t="s">
        <v>26</v>
      </c>
      <c r="D16" s="26">
        <f>VLOOKUP(A16,Prologue!$A$8:$F$19,6,FALSE)</f>
        <v>8.4</v>
      </c>
      <c r="E16" s="26">
        <f>VLOOKUP(A16,'OR1'!$A$9:$I$19,9,FALSE)</f>
        <v>35</v>
      </c>
      <c r="F16" s="27" t="s">
        <v>54</v>
      </c>
      <c r="G16" s="26">
        <f>VLOOKUP(A16,'OR3'!$A$9:$I$19,9,FALSE)</f>
        <v>0</v>
      </c>
      <c r="H16" s="27" t="s">
        <v>54</v>
      </c>
      <c r="I16" s="27" t="s">
        <v>54</v>
      </c>
      <c r="J16" s="26">
        <f t="shared" si="0"/>
        <v>43.4</v>
      </c>
      <c r="K16" s="46">
        <v>8</v>
      </c>
      <c r="L16" s="36">
        <v>22</v>
      </c>
    </row>
    <row r="17" spans="1:12" ht="20.100000000000001" customHeight="1" x14ac:dyDescent="0.25">
      <c r="A17" s="45">
        <v>223</v>
      </c>
      <c r="B17" s="15" t="s">
        <v>39</v>
      </c>
      <c r="C17" s="20" t="s">
        <v>40</v>
      </c>
      <c r="D17" s="26">
        <f>VLOOKUP(A17,Prologue!$A$8:$F$19,6,FALSE)</f>
        <v>4.8</v>
      </c>
      <c r="E17" s="26">
        <f>VLOOKUP(A17,'OR1'!$A$9:$I$19,9,FALSE)</f>
        <v>0</v>
      </c>
      <c r="F17" s="27" t="s">
        <v>54</v>
      </c>
      <c r="G17" s="27" t="s">
        <v>54</v>
      </c>
      <c r="H17" s="26">
        <f>VLOOKUP(A17,'SR1'!$A$9:$I$19,9,FALSE)</f>
        <v>35</v>
      </c>
      <c r="I17" s="27" t="s">
        <v>54</v>
      </c>
      <c r="J17" s="26">
        <f t="shared" si="0"/>
        <v>39.799999999999997</v>
      </c>
      <c r="K17" s="46">
        <v>9</v>
      </c>
      <c r="L17" s="36">
        <v>16</v>
      </c>
    </row>
    <row r="18" spans="1:12" ht="20.100000000000001" customHeight="1" x14ac:dyDescent="0.25">
      <c r="A18" s="45">
        <v>229</v>
      </c>
      <c r="B18" s="15" t="s">
        <v>37</v>
      </c>
      <c r="C18" s="20" t="s">
        <v>38</v>
      </c>
      <c r="D18" s="26">
        <f>VLOOKUP(A18,Prologue!$A$8:$F$19,6,FALSE)</f>
        <v>6.6</v>
      </c>
      <c r="E18" s="26">
        <f>VLOOKUP(A18,'OR1'!$A$9:$I$19,9,FALSE)</f>
        <v>28</v>
      </c>
      <c r="F18" s="27" t="s">
        <v>54</v>
      </c>
      <c r="G18" s="27" t="s">
        <v>54</v>
      </c>
      <c r="H18" s="26">
        <f>VLOOKUP(A18,'SR1'!$A$9:$I$19,9,FALSE)</f>
        <v>0</v>
      </c>
      <c r="I18" s="27" t="s">
        <v>54</v>
      </c>
      <c r="J18" s="26">
        <f t="shared" si="0"/>
        <v>34.6</v>
      </c>
      <c r="K18" s="46">
        <v>10</v>
      </c>
      <c r="L18" s="36"/>
    </row>
    <row r="19" spans="1:12" ht="20.100000000000001" customHeight="1" thickBot="1" x14ac:dyDescent="0.3">
      <c r="A19" s="47">
        <v>242</v>
      </c>
      <c r="B19" s="48" t="s">
        <v>35</v>
      </c>
      <c r="C19" s="49" t="s">
        <v>36</v>
      </c>
      <c r="D19" s="50">
        <f>VLOOKUP(A19,Prologue!$A$8:$F$19,6,FALSE)</f>
        <v>12.6</v>
      </c>
      <c r="E19" s="50">
        <f>VLOOKUP(A19,'OR1'!$A$9:$I$19,9,FALSE)</f>
        <v>0</v>
      </c>
      <c r="F19" s="51" t="s">
        <v>54</v>
      </c>
      <c r="G19" s="51" t="s">
        <v>54</v>
      </c>
      <c r="H19" s="51" t="s">
        <v>54</v>
      </c>
      <c r="I19" s="51" t="s">
        <v>54</v>
      </c>
      <c r="J19" s="50">
        <f t="shared" si="0"/>
        <v>12.6</v>
      </c>
      <c r="K19" s="52">
        <v>11</v>
      </c>
      <c r="L19" s="36">
        <v>10</v>
      </c>
    </row>
    <row r="21" spans="1:12" x14ac:dyDescent="0.25">
      <c r="A21" s="68" t="s">
        <v>44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2" hidden="1" x14ac:dyDescent="0.25">
      <c r="B22" s="2"/>
      <c r="H22" s="72">
        <f ca="1">NOW()</f>
        <v>43647.793457175925</v>
      </c>
      <c r="I22" s="72"/>
      <c r="J22" s="72"/>
      <c r="K22" s="72"/>
      <c r="L22" s="72"/>
    </row>
  </sheetData>
  <sortState ref="A11:J12">
    <sortCondition descending="1" ref="J11:J12"/>
  </sortState>
  <mergeCells count="5">
    <mergeCell ref="H22:L22"/>
    <mergeCell ref="A5:K5"/>
    <mergeCell ref="A21:K21"/>
    <mergeCell ref="A7:K7"/>
    <mergeCell ref="A6:K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Prologue</vt:lpstr>
      <vt:lpstr>OR1</vt:lpstr>
      <vt:lpstr>OR2</vt:lpstr>
      <vt:lpstr>OR3</vt:lpstr>
      <vt:lpstr>SR1</vt:lpstr>
      <vt:lpstr>SR2</vt:lpstr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2019-07-01T16:08:38Z</dcterms:modified>
</cp:coreProperties>
</file>