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405" windowWidth="14805" windowHeight="7710" activeTab="6"/>
  </bookViews>
  <sheets>
    <sheet name="Prologue" sheetId="11" r:id="rId1"/>
    <sheet name="OR1" sheetId="1" r:id="rId2"/>
    <sheet name="OR2" sheetId="6" r:id="rId3"/>
    <sheet name="OR3" sheetId="10" r:id="rId4"/>
    <sheet name="SR1" sheetId="8" r:id="rId5"/>
    <sheet name="SR2" sheetId="9" r:id="rId6"/>
    <sheet name="Summary" sheetId="5" r:id="rId7"/>
  </sheets>
  <calcPr calcId="152511"/>
</workbook>
</file>

<file path=xl/calcChain.xml><?xml version="1.0" encoding="utf-8"?>
<calcChain xmlns="http://schemas.openxmlformats.org/spreadsheetml/2006/main">
  <c r="F11" i="6" l="1"/>
  <c r="F9" i="9" l="1"/>
  <c r="F11" i="9"/>
  <c r="F10" i="9"/>
  <c r="F13" i="9"/>
  <c r="F12" i="9"/>
  <c r="F14" i="10"/>
  <c r="F11" i="10"/>
  <c r="F10" i="10"/>
  <c r="F9" i="10"/>
  <c r="F13" i="10"/>
  <c r="F12" i="10"/>
  <c r="F13" i="1"/>
  <c r="F10" i="1"/>
  <c r="F11" i="1"/>
  <c r="F9" i="1"/>
  <c r="F12" i="1"/>
  <c r="F15" i="6"/>
  <c r="F10" i="6"/>
  <c r="F12" i="6"/>
  <c r="F9" i="6"/>
  <c r="F13" i="6"/>
  <c r="F14" i="6"/>
  <c r="F13" i="8" l="1"/>
  <c r="F14" i="8"/>
  <c r="F10" i="8"/>
  <c r="F11" i="8"/>
  <c r="F9" i="8"/>
  <c r="F15" i="8"/>
  <c r="F16" i="8"/>
  <c r="F12" i="8"/>
  <c r="D14" i="5" l="1"/>
  <c r="D17" i="5"/>
  <c r="D10" i="5"/>
  <c r="D16" i="5"/>
  <c r="D11" i="5"/>
  <c r="D9" i="5"/>
  <c r="D15" i="5"/>
  <c r="D18" i="5"/>
  <c r="D13" i="5"/>
  <c r="D12" i="5"/>
  <c r="I15" i="5"/>
  <c r="I13" i="5"/>
  <c r="I14" i="5"/>
  <c r="I10" i="5"/>
  <c r="I11" i="5"/>
  <c r="I9" i="5"/>
  <c r="H15" i="5"/>
  <c r="H18" i="5"/>
  <c r="H13" i="5"/>
  <c r="H14" i="5"/>
  <c r="H17" i="5"/>
  <c r="H10" i="5"/>
  <c r="H16" i="5"/>
  <c r="H11" i="5"/>
  <c r="H9" i="5"/>
  <c r="G15" i="5"/>
  <c r="G13" i="5"/>
  <c r="G14" i="5"/>
  <c r="G10" i="5"/>
  <c r="G11" i="5"/>
  <c r="G9" i="5"/>
  <c r="I12" i="5"/>
  <c r="H12" i="5"/>
  <c r="G12" i="5"/>
  <c r="F14" i="5"/>
  <c r="F17" i="5"/>
  <c r="F10" i="5"/>
  <c r="F16" i="5"/>
  <c r="F11" i="5"/>
  <c r="F9" i="5"/>
  <c r="F15" i="5"/>
  <c r="F18" i="5"/>
  <c r="F13" i="5"/>
  <c r="F12" i="5"/>
  <c r="E14" i="5"/>
  <c r="E10" i="5"/>
  <c r="E11" i="5"/>
  <c r="E9" i="5"/>
  <c r="E15" i="5"/>
  <c r="E13" i="5"/>
  <c r="E12" i="5"/>
  <c r="G22" i="9"/>
  <c r="G22" i="8"/>
  <c r="G22" i="10"/>
  <c r="G22" i="6"/>
  <c r="J18" i="5" l="1"/>
  <c r="J16" i="5"/>
  <c r="J9" i="5"/>
  <c r="J17" i="5"/>
  <c r="J15" i="5"/>
  <c r="J11" i="5"/>
  <c r="J14" i="5"/>
  <c r="J13" i="5"/>
  <c r="J10" i="5"/>
  <c r="H21" i="5"/>
  <c r="G22" i="1"/>
  <c r="J12" i="5" l="1"/>
</calcChain>
</file>

<file path=xl/sharedStrings.xml><?xml version="1.0" encoding="utf-8"?>
<sst xmlns="http://schemas.openxmlformats.org/spreadsheetml/2006/main" count="272" uniqueCount="58">
  <si>
    <t>Nr.</t>
  </si>
  <si>
    <t>SR1</t>
  </si>
  <si>
    <t>SR2</t>
  </si>
  <si>
    <t>Vairuotojas</t>
  </si>
  <si>
    <t>Taškai už etapą</t>
  </si>
  <si>
    <t>OR2</t>
  </si>
  <si>
    <t>Start</t>
  </si>
  <si>
    <t>Finish</t>
  </si>
  <si>
    <t>Time</t>
  </si>
  <si>
    <t>Place</t>
  </si>
  <si>
    <t>Point</t>
  </si>
  <si>
    <r>
      <t>2019m. Lietuvos pravažumo čempionato II-asis etapas, 4x4NEZ Championship stage II,</t>
    </r>
    <r>
      <rPr>
        <b/>
        <sz val="11"/>
        <color theme="1"/>
        <rFont val="Calibri"/>
        <family val="2"/>
        <scheme val="minor"/>
      </rPr>
      <t xml:space="preserve"> </t>
    </r>
    <r>
      <rPr>
        <sz val="11"/>
        <color theme="1"/>
        <rFont val="Calibri"/>
        <family val="2"/>
        <scheme val="minor"/>
      </rPr>
      <t>Kupiškis</t>
    </r>
  </si>
  <si>
    <t>Driver</t>
  </si>
  <si>
    <t>2019m. Lietuvos pravažumo čempionato II-asis etapas, 4x4NEZ Championship stage II, Kupiškis</t>
  </si>
  <si>
    <t>Prologue</t>
  </si>
  <si>
    <t>OR1</t>
  </si>
  <si>
    <t>OR3</t>
  </si>
  <si>
    <t>Summary</t>
  </si>
  <si>
    <t>Plqace</t>
  </si>
  <si>
    <t>Co-driver</t>
  </si>
  <si>
    <r>
      <t xml:space="preserve">Head of Competitions </t>
    </r>
    <r>
      <rPr>
        <b/>
        <sz val="11"/>
        <color theme="1"/>
        <rFont val="Calibri"/>
        <family val="2"/>
        <scheme val="minor"/>
      </rPr>
      <t>Naglis Čepelis</t>
    </r>
  </si>
  <si>
    <r>
      <t xml:space="preserve">Head of Competition </t>
    </r>
    <r>
      <rPr>
        <b/>
        <sz val="11"/>
        <color theme="1"/>
        <rFont val="Calibri"/>
        <family val="2"/>
        <scheme val="minor"/>
      </rPr>
      <t>Naglis Čepelis</t>
    </r>
  </si>
  <si>
    <t>Justas Šeibokas</t>
  </si>
  <si>
    <t>Jurijus Kovalenka</t>
  </si>
  <si>
    <t>Arto Künnapas</t>
  </si>
  <si>
    <t>Gunnar Obolenski, Kairi Heinaru-Künnapas</t>
  </si>
  <si>
    <t>Mantas Beržinis</t>
  </si>
  <si>
    <t>Saulius Detkauskas</t>
  </si>
  <si>
    <t>Andis Bankovičs</t>
  </si>
  <si>
    <t>Kristīne Bankoviča</t>
  </si>
  <si>
    <t>Rimantas Rupšlaukis</t>
  </si>
  <si>
    <t>Linas Jakas</t>
  </si>
  <si>
    <t>Tomas Sangavičius</t>
  </si>
  <si>
    <t>Jonas Paičius, Pavel Dzianisau</t>
  </si>
  <si>
    <t>Andrius Kavaliauskas</t>
  </si>
  <si>
    <t>111LV</t>
  </si>
  <si>
    <t>Class TR1  / Prologue</t>
  </si>
  <si>
    <t>Šarūnas Bernatonis</t>
  </si>
  <si>
    <t>Vytautas Pasmokas</t>
  </si>
  <si>
    <t>Raimondas Matula</t>
  </si>
  <si>
    <t>Erikas Račiūnas</t>
  </si>
  <si>
    <t>122LV</t>
  </si>
  <si>
    <t>Eriks Bisters</t>
  </si>
  <si>
    <t>Sarmite Irbe</t>
  </si>
  <si>
    <t>Class TR1 / Summary</t>
  </si>
  <si>
    <r>
      <t xml:space="preserve">Class TR1  / SR1 / </t>
    </r>
    <r>
      <rPr>
        <sz val="11"/>
        <rFont val="Calibri"/>
        <family val="2"/>
        <scheme val="minor"/>
      </rPr>
      <t>Time limit 1h 30min</t>
    </r>
  </si>
  <si>
    <r>
      <t xml:space="preserve">Class TR1 / SR2 / </t>
    </r>
    <r>
      <rPr>
        <sz val="11"/>
        <rFont val="Calibri"/>
        <family val="2"/>
        <scheme val="minor"/>
      </rPr>
      <t>Time limit 1h 00min</t>
    </r>
  </si>
  <si>
    <r>
      <t xml:space="preserve">Class TR1 / OR3 / </t>
    </r>
    <r>
      <rPr>
        <sz val="11"/>
        <rFont val="Calibri"/>
        <family val="2"/>
        <scheme val="minor"/>
      </rPr>
      <t>Time limit 4h 00min</t>
    </r>
  </si>
  <si>
    <r>
      <t xml:space="preserve">Class TR1  / OR2 / </t>
    </r>
    <r>
      <rPr>
        <sz val="11"/>
        <rFont val="Calibri"/>
        <family val="2"/>
        <scheme val="minor"/>
      </rPr>
      <t>Time limit 3h 30min</t>
    </r>
  </si>
  <si>
    <t>circle</t>
  </si>
  <si>
    <t>N.F.</t>
  </si>
  <si>
    <t>N.S.</t>
  </si>
  <si>
    <t>wpt22</t>
  </si>
  <si>
    <t>wpt18</t>
  </si>
  <si>
    <r>
      <t xml:space="preserve">Class TR1 / OR1 / </t>
    </r>
    <r>
      <rPr>
        <sz val="11"/>
        <rFont val="Calibri"/>
        <family val="2"/>
        <scheme val="minor"/>
      </rPr>
      <t>Time limit 2h 00min</t>
    </r>
  </si>
  <si>
    <t>R.L.</t>
  </si>
  <si>
    <t>official results</t>
  </si>
  <si>
    <t>crossing red lines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</si>
</sst>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i/>
      <sz val="11"/>
      <color theme="1"/>
      <name val="Calibri"/>
      <family val="2"/>
      <scheme val="minor"/>
    </font>
    <font>
      <b/>
      <sz val="12"/>
      <color rgb="FF000000"/>
      <name val="Arial"/>
      <family val="2"/>
    </font>
    <font>
      <sz val="12"/>
      <color theme="0"/>
      <name val="Calibri"/>
      <family val="2"/>
      <scheme val="minor"/>
    </font>
    <font>
      <sz val="12"/>
      <color theme="1"/>
      <name val="Calibri"/>
      <family val="2"/>
      <charset val="186"/>
      <scheme val="minor"/>
    </font>
    <font>
      <sz val="12"/>
      <name val="Calibri"/>
      <family val="2"/>
      <charset val="186"/>
      <scheme val="minor"/>
    </font>
    <font>
      <b/>
      <sz val="12"/>
      <name val="Calibri"/>
      <family val="2"/>
      <charset val="186"/>
      <scheme val="minor"/>
    </font>
    <font>
      <sz val="11"/>
      <name val="Calibri"/>
      <family val="2"/>
      <scheme val="minor"/>
    </font>
    <font>
      <sz val="12"/>
      <color rgb="FF000000"/>
      <name val="Arial"/>
      <family val="2"/>
      <charset val="186"/>
    </font>
    <font>
      <b/>
      <sz val="11"/>
      <name val="Calibri"/>
      <family val="2"/>
      <scheme val="minor"/>
    </font>
    <font>
      <sz val="12"/>
      <name val="Calibri"/>
      <family val="2"/>
      <scheme val="minor"/>
    </font>
    <font>
      <b/>
      <sz val="11"/>
      <color theme="1"/>
      <name val="Calibri"/>
      <family val="2"/>
      <charset val="186"/>
      <scheme val="minor"/>
    </font>
    <font>
      <b/>
      <sz val="11"/>
      <name val="Calibri"/>
      <family val="2"/>
      <charset val="186"/>
      <scheme val="minor"/>
    </font>
    <font>
      <b/>
      <sz val="12"/>
      <color theme="1"/>
      <name val="Calibri"/>
      <family val="2"/>
      <charset val="186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ECC00"/>
      </patternFill>
    </fill>
    <fill>
      <patternFill patternType="solid">
        <fgColor theme="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rgb="FF000000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thin">
        <color rgb="FF000000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0" xfId="0" applyAlignment="1">
      <alignment horizontal="center" vertical="center"/>
    </xf>
    <xf numFmtId="22" fontId="0" fillId="0" borderId="0" xfId="0" applyNumberFormat="1" applyAlignment="1">
      <alignment horizontal="left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0" fillId="0" borderId="0" xfId="0" applyFill="1"/>
    <xf numFmtId="0" fontId="0" fillId="0" borderId="0" xfId="0" applyAlignment="1">
      <alignment horizontal="center" vertical="center"/>
    </xf>
    <xf numFmtId="1" fontId="5" fillId="2" borderId="11" xfId="0" applyNumberFormat="1" applyFont="1" applyFill="1" applyBorder="1" applyAlignment="1">
      <alignment horizontal="center" vertical="center"/>
    </xf>
    <xf numFmtId="0" fontId="6" fillId="3" borderId="3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2" fillId="3" borderId="13" xfId="0" applyFont="1" applyFill="1" applyBorder="1" applyAlignment="1">
      <alignment horizontal="center" vertical="center"/>
    </xf>
    <xf numFmtId="20" fontId="9" fillId="0" borderId="1" xfId="0" applyNumberFormat="1" applyFont="1" applyFill="1" applyBorder="1" applyAlignment="1">
      <alignment horizontal="center" vertical="center"/>
    </xf>
    <xf numFmtId="21" fontId="9" fillId="0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vertical="center" wrapText="1"/>
    </xf>
    <xf numFmtId="0" fontId="8" fillId="4" borderId="1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" fontId="5" fillId="2" borderId="14" xfId="0" applyNumberFormat="1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0" fillId="0" borderId="12" xfId="0" applyBorder="1" applyAlignment="1">
      <alignment vertical="center" wrapText="1"/>
    </xf>
    <xf numFmtId="1" fontId="11" fillId="2" borderId="14" xfId="0" applyNumberFormat="1" applyFont="1" applyFill="1" applyBorder="1" applyAlignment="1">
      <alignment horizontal="center" vertical="center"/>
    </xf>
    <xf numFmtId="0" fontId="0" fillId="0" borderId="1" xfId="0" applyBorder="1" applyAlignment="1">
      <alignment vertical="center"/>
    </xf>
    <xf numFmtId="0" fontId="0" fillId="0" borderId="1" xfId="0" applyFill="1" applyBorder="1" applyAlignment="1">
      <alignment vertical="center" wrapText="1"/>
    </xf>
    <xf numFmtId="0" fontId="0" fillId="0" borderId="12" xfId="0" applyBorder="1" applyAlignment="1">
      <alignment vertical="center"/>
    </xf>
    <xf numFmtId="0" fontId="0" fillId="0" borderId="12" xfId="0" applyFill="1" applyBorder="1" applyAlignment="1">
      <alignment vertical="center" wrapText="1"/>
    </xf>
    <xf numFmtId="47" fontId="8" fillId="0" borderId="1" xfId="0" applyNumberFormat="1" applyFont="1" applyFill="1" applyBorder="1" applyAlignment="1">
      <alignment horizontal="center" vertical="center"/>
    </xf>
    <xf numFmtId="20" fontId="8" fillId="0" borderId="1" xfId="0" applyNumberFormat="1" applyFont="1" applyFill="1" applyBorder="1" applyAlignment="1">
      <alignment horizontal="center" vertical="center"/>
    </xf>
    <xf numFmtId="21" fontId="8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/>
    </xf>
    <xf numFmtId="1" fontId="8" fillId="0" borderId="1" xfId="0" applyNumberFormat="1" applyFont="1" applyBorder="1" applyAlignment="1">
      <alignment horizontal="center" vertical="center"/>
    </xf>
    <xf numFmtId="20" fontId="13" fillId="0" borderId="1" xfId="0" applyNumberFormat="1" applyFont="1" applyFill="1" applyBorder="1" applyAlignment="1">
      <alignment horizontal="center" vertical="center"/>
    </xf>
    <xf numFmtId="21" fontId="13" fillId="0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0" fillId="0" borderId="0" xfId="0" applyFont="1" applyFill="1"/>
    <xf numFmtId="0" fontId="13" fillId="4" borderId="1" xfId="0" applyFont="1" applyFill="1" applyBorder="1" applyAlignment="1">
      <alignment horizontal="center" vertical="center"/>
    </xf>
    <xf numFmtId="21" fontId="8" fillId="5" borderId="1" xfId="0" applyNumberFormat="1" applyFont="1" applyFill="1" applyBorder="1" applyAlignment="1">
      <alignment horizontal="center" vertical="center"/>
    </xf>
    <xf numFmtId="1" fontId="8" fillId="0" borderId="9" xfId="0" applyNumberFormat="1" applyFont="1" applyBorder="1" applyAlignment="1">
      <alignment horizontal="center" vertical="center"/>
    </xf>
    <xf numFmtId="0" fontId="10" fillId="0" borderId="1" xfId="0" applyFont="1" applyBorder="1" applyAlignment="1">
      <alignment vertical="center"/>
    </xf>
    <xf numFmtId="0" fontId="0" fillId="5" borderId="0" xfId="0" applyFill="1" applyAlignment="1">
      <alignment horizontal="center" vertical="center"/>
    </xf>
    <xf numFmtId="21" fontId="13" fillId="5" borderId="1" xfId="0" applyNumberFormat="1" applyFont="1" applyFill="1" applyBorder="1" applyAlignment="1">
      <alignment horizontal="center" vertical="center"/>
    </xf>
    <xf numFmtId="1" fontId="9" fillId="0" borderId="1" xfId="0" applyNumberFormat="1" applyFont="1" applyBorder="1" applyAlignment="1">
      <alignment horizontal="center" vertical="center"/>
    </xf>
    <xf numFmtId="1" fontId="9" fillId="0" borderId="8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 wrapText="1"/>
    </xf>
    <xf numFmtId="0" fontId="14" fillId="0" borderId="12" xfId="0" applyFont="1" applyBorder="1" applyAlignment="1">
      <alignment vertical="center" wrapText="1"/>
    </xf>
    <xf numFmtId="1" fontId="9" fillId="0" borderId="9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vertical="center"/>
    </xf>
    <xf numFmtId="0" fontId="14" fillId="0" borderId="12" xfId="0" applyFont="1" applyBorder="1" applyAlignment="1">
      <alignment vertical="center"/>
    </xf>
    <xf numFmtId="0" fontId="14" fillId="0" borderId="1" xfId="0" applyFont="1" applyFill="1" applyBorder="1"/>
    <xf numFmtId="47" fontId="9" fillId="0" borderId="1" xfId="0" applyNumberFormat="1" applyFont="1" applyFill="1" applyBorder="1" applyAlignment="1">
      <alignment horizontal="center" vertical="center"/>
    </xf>
    <xf numFmtId="0" fontId="14" fillId="0" borderId="1" xfId="0" applyFont="1" applyBorder="1"/>
    <xf numFmtId="0" fontId="16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5" fillId="0" borderId="1" xfId="0" applyFont="1" applyBorder="1" applyAlignment="1">
      <alignment vertical="center" wrapText="1"/>
    </xf>
    <xf numFmtId="0" fontId="15" fillId="0" borderId="1" xfId="0" applyFont="1" applyFill="1" applyBorder="1" applyAlignment="1">
      <alignment vertical="center" wrapText="1"/>
    </xf>
    <xf numFmtId="0" fontId="2" fillId="3" borderId="4" xfId="0" applyFont="1" applyFill="1" applyBorder="1" applyAlignment="1">
      <alignment horizontal="center"/>
    </xf>
    <xf numFmtId="0" fontId="14" fillId="0" borderId="16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vertical="center"/>
    </xf>
    <xf numFmtId="0" fontId="14" fillId="0" borderId="17" xfId="0" applyFont="1" applyFill="1" applyBorder="1" applyAlignment="1">
      <alignment vertical="center"/>
    </xf>
    <xf numFmtId="1" fontId="9" fillId="0" borderId="2" xfId="0" applyNumberFormat="1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 wrapText="1"/>
    </xf>
    <xf numFmtId="0" fontId="0" fillId="0" borderId="18" xfId="0" applyFill="1" applyBorder="1" applyAlignment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vertical="center"/>
    </xf>
    <xf numFmtId="0" fontId="0" fillId="0" borderId="21" xfId="0" applyBorder="1" applyAlignment="1">
      <alignment vertical="center" wrapText="1"/>
    </xf>
    <xf numFmtId="1" fontId="8" fillId="0" borderId="20" xfId="0" applyNumberFormat="1" applyFont="1" applyBorder="1" applyAlignment="1">
      <alignment horizontal="center" vertical="center"/>
    </xf>
    <xf numFmtId="21" fontId="8" fillId="5" borderId="20" xfId="0" applyNumberFormat="1" applyFont="1" applyFill="1" applyBorder="1" applyAlignment="1">
      <alignment horizontal="center" vertical="center"/>
    </xf>
    <xf numFmtId="1" fontId="8" fillId="0" borderId="22" xfId="0" applyNumberFormat="1" applyFont="1" applyBorder="1" applyAlignment="1">
      <alignment horizontal="center" vertical="center"/>
    </xf>
    <xf numFmtId="1" fontId="11" fillId="2" borderId="23" xfId="0" applyNumberFormat="1" applyFont="1" applyFill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2" xfId="0" applyFont="1" applyBorder="1" applyAlignment="1">
      <alignment vertical="center" wrapText="1"/>
    </xf>
    <xf numFmtId="20" fontId="9" fillId="0" borderId="2" xfId="0" applyNumberFormat="1" applyFont="1" applyFill="1" applyBorder="1" applyAlignment="1">
      <alignment horizontal="center" vertical="center"/>
    </xf>
    <xf numFmtId="21" fontId="9" fillId="0" borderId="2" xfId="0" applyNumberFormat="1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15" fillId="0" borderId="8" xfId="0" applyFont="1" applyFill="1" applyBorder="1" applyAlignment="1">
      <alignment horizontal="center" vertical="center"/>
    </xf>
    <xf numFmtId="0" fontId="14" fillId="0" borderId="18" xfId="0" applyFont="1" applyFill="1" applyBorder="1" applyAlignment="1">
      <alignment horizontal="center" vertical="center" wrapText="1"/>
    </xf>
    <xf numFmtId="0" fontId="15" fillId="0" borderId="9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0" fillId="0" borderId="19" xfId="0" applyBorder="1" applyAlignment="1">
      <alignment horizontal="center"/>
    </xf>
    <xf numFmtId="0" fontId="0" fillId="0" borderId="20" xfId="0" applyBorder="1"/>
    <xf numFmtId="0" fontId="0" fillId="0" borderId="20" xfId="0" applyBorder="1" applyAlignment="1">
      <alignment vertical="center" wrapText="1"/>
    </xf>
    <xf numFmtId="20" fontId="8" fillId="0" borderId="20" xfId="0" applyNumberFormat="1" applyFont="1" applyFill="1" applyBorder="1" applyAlignment="1">
      <alignment horizontal="center" vertical="center"/>
    </xf>
    <xf numFmtId="21" fontId="8" fillId="0" borderId="20" xfId="0" applyNumberFormat="1" applyFont="1" applyFill="1" applyBorder="1" applyAlignment="1">
      <alignment horizontal="center" vertical="center"/>
    </xf>
    <xf numFmtId="0" fontId="7" fillId="0" borderId="20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0" fillId="0" borderId="22" xfId="0" applyFont="1" applyFill="1" applyBorder="1" applyAlignment="1">
      <alignment horizontal="center" vertical="center"/>
    </xf>
    <xf numFmtId="0" fontId="14" fillId="0" borderId="2" xfId="0" applyFont="1" applyFill="1" applyBorder="1"/>
    <xf numFmtId="0" fontId="9" fillId="0" borderId="2" xfId="0" applyFont="1" applyFill="1" applyBorder="1" applyAlignment="1">
      <alignment horizontal="center" vertical="center"/>
    </xf>
    <xf numFmtId="0" fontId="15" fillId="0" borderId="16" xfId="0" applyFont="1" applyFill="1" applyBorder="1" applyAlignment="1">
      <alignment horizontal="center" vertical="center" wrapText="1"/>
    </xf>
    <xf numFmtId="0" fontId="15" fillId="0" borderId="2" xfId="0" applyFont="1" applyFill="1" applyBorder="1" applyAlignment="1">
      <alignment vertical="center"/>
    </xf>
    <xf numFmtId="0" fontId="15" fillId="0" borderId="18" xfId="0" applyFont="1" applyBorder="1" applyAlignment="1">
      <alignment horizontal="center" vertical="center" wrapText="1"/>
    </xf>
    <xf numFmtId="0" fontId="15" fillId="0" borderId="18" xfId="0" applyFont="1" applyFill="1" applyBorder="1" applyAlignment="1">
      <alignment horizontal="center" vertical="center" wrapText="1"/>
    </xf>
    <xf numFmtId="0" fontId="10" fillId="0" borderId="18" xfId="0" applyFont="1" applyBorder="1" applyAlignment="1">
      <alignment horizontal="center" vertical="center" wrapText="1"/>
    </xf>
    <xf numFmtId="0" fontId="0" fillId="0" borderId="18" xfId="0" applyBorder="1" applyAlignment="1">
      <alignment horizontal="center" vertical="center"/>
    </xf>
    <xf numFmtId="0" fontId="0" fillId="0" borderId="19" xfId="0" applyBorder="1" applyAlignment="1">
      <alignment horizontal="center" vertical="center" wrapText="1"/>
    </xf>
    <xf numFmtId="47" fontId="9" fillId="0" borderId="2" xfId="0" applyNumberFormat="1" applyFont="1" applyFill="1" applyBorder="1" applyAlignment="1">
      <alignment horizontal="center" vertical="center"/>
    </xf>
    <xf numFmtId="0" fontId="14" fillId="0" borderId="18" xfId="0" applyFont="1" applyBorder="1" applyAlignment="1">
      <alignment horizontal="center"/>
    </xf>
    <xf numFmtId="20" fontId="9" fillId="0" borderId="20" xfId="0" applyNumberFormat="1" applyFont="1" applyFill="1" applyBorder="1" applyAlignment="1">
      <alignment horizontal="center" vertical="center"/>
    </xf>
    <xf numFmtId="21" fontId="9" fillId="0" borderId="20" xfId="0" applyNumberFormat="1" applyFont="1" applyFill="1" applyBorder="1" applyAlignment="1">
      <alignment horizontal="center" vertical="center"/>
    </xf>
    <xf numFmtId="47" fontId="8" fillId="0" borderId="20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22" fontId="0" fillId="0" borderId="0" xfId="0" applyNumberForma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3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Relationship Id="rId4" Type="http://schemas.openxmlformats.org/officeDocument/2006/relationships/image" Target="../media/image4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5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6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_rels/drawing7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png"/><Relationship Id="rId2" Type="http://schemas.openxmlformats.org/officeDocument/2006/relationships/image" Target="../media/image3.png"/><Relationship Id="rId1" Type="http://schemas.openxmlformats.org/officeDocument/2006/relationships/image" Target="../media/image1.png"/><Relationship Id="rId4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619125</xdr:colOff>
      <xdr:row>0</xdr:row>
      <xdr:rowOff>148899</xdr:rowOff>
    </xdr:from>
    <xdr:to>
      <xdr:col>2</xdr:col>
      <xdr:colOff>4790</xdr:colOff>
      <xdr:row>3</xdr:row>
      <xdr:rowOff>170210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43000" y="14889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2</xdr:col>
      <xdr:colOff>338927</xdr:colOff>
      <xdr:row>1</xdr:row>
      <xdr:rowOff>49758</xdr:rowOff>
    </xdr:from>
    <xdr:to>
      <xdr:col>2</xdr:col>
      <xdr:colOff>1220320</xdr:colOff>
      <xdr:row>3</xdr:row>
      <xdr:rowOff>78851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58252" y="240258"/>
          <a:ext cx="881393" cy="410093"/>
        </a:xfrm>
        <a:prstGeom prst="rect">
          <a:avLst/>
        </a:prstGeom>
      </xdr:spPr>
    </xdr:pic>
    <xdr:clientData/>
  </xdr:twoCellAnchor>
  <xdr:twoCellAnchor editAs="oneCell">
    <xdr:from>
      <xdr:col>2</xdr:col>
      <xdr:colOff>2286001</xdr:colOff>
      <xdr:row>1</xdr:row>
      <xdr:rowOff>117755</xdr:rowOff>
    </xdr:from>
    <xdr:to>
      <xdr:col>5</xdr:col>
      <xdr:colOff>666750</xdr:colOff>
      <xdr:row>3</xdr:row>
      <xdr:rowOff>87053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505326" y="30825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2</xdr:col>
      <xdr:colOff>1440157</xdr:colOff>
      <xdr:row>1</xdr:row>
      <xdr:rowOff>5733</xdr:rowOff>
    </xdr:from>
    <xdr:to>
      <xdr:col>2</xdr:col>
      <xdr:colOff>1951865</xdr:colOff>
      <xdr:row>4</xdr:row>
      <xdr:rowOff>8575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59482" y="196233"/>
          <a:ext cx="511708" cy="574342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2" name="Picture 1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1257300</xdr:colOff>
      <xdr:row>0</xdr:row>
      <xdr:rowOff>167949</xdr:rowOff>
    </xdr:from>
    <xdr:to>
      <xdr:col>2</xdr:col>
      <xdr:colOff>642965</xdr:colOff>
      <xdr:row>3</xdr:row>
      <xdr:rowOff>189260</xdr:rowOff>
    </xdr:to>
    <xdr:pic>
      <xdr:nvPicPr>
        <xdr:cNvPr id="6" name="Picture 5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781175" y="358449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266701</xdr:colOff>
      <xdr:row>1</xdr:row>
      <xdr:rowOff>98705</xdr:rowOff>
    </xdr:from>
    <xdr:to>
      <xdr:col>5</xdr:col>
      <xdr:colOff>533400</xdr:colOff>
      <xdr:row>3</xdr:row>
      <xdr:rowOff>68003</xdr:rowOff>
    </xdr:to>
    <xdr:pic>
      <xdr:nvPicPr>
        <xdr:cNvPr id="7" name="Picture 6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257801" y="479705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3</xdr:col>
      <xdr:colOff>173332</xdr:colOff>
      <xdr:row>0</xdr:row>
      <xdr:rowOff>177183</xdr:rowOff>
    </xdr:from>
    <xdr:to>
      <xdr:col>3</xdr:col>
      <xdr:colOff>685040</xdr:colOff>
      <xdr:row>3</xdr:row>
      <xdr:rowOff>180025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411957" y="367683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977102</xdr:colOff>
      <xdr:row>1</xdr:row>
      <xdr:rowOff>68808</xdr:rowOff>
    </xdr:from>
    <xdr:to>
      <xdr:col>2</xdr:col>
      <xdr:colOff>1858495</xdr:colOff>
      <xdr:row>3</xdr:row>
      <xdr:rowOff>97901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96427" y="449808"/>
          <a:ext cx="881393" cy="410093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133350</xdr:colOff>
      <xdr:row>0</xdr:row>
      <xdr:rowOff>104775</xdr:rowOff>
    </xdr:from>
    <xdr:to>
      <xdr:col>2</xdr:col>
      <xdr:colOff>1214465</xdr:colOff>
      <xdr:row>3</xdr:row>
      <xdr:rowOff>126086</xdr:rowOff>
    </xdr:to>
    <xdr:pic>
      <xdr:nvPicPr>
        <xdr:cNvPr id="4" name="Pictur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352675" y="104775"/>
          <a:ext cx="1081115" cy="592811"/>
        </a:xfrm>
        <a:prstGeom prst="rect">
          <a:avLst/>
        </a:prstGeom>
      </xdr:spPr>
    </xdr:pic>
    <xdr:clientData/>
  </xdr:twoCellAnchor>
  <xdr:twoCellAnchor editAs="oneCell">
    <xdr:from>
      <xdr:col>4</xdr:col>
      <xdr:colOff>123826</xdr:colOff>
      <xdr:row>1</xdr:row>
      <xdr:rowOff>35531</xdr:rowOff>
    </xdr:from>
    <xdr:to>
      <xdr:col>6</xdr:col>
      <xdr:colOff>266700</xdr:colOff>
      <xdr:row>3</xdr:row>
      <xdr:rowOff>4829</xdr:rowOff>
    </xdr:to>
    <xdr:pic>
      <xdr:nvPicPr>
        <xdr:cNvPr id="5" name="Picture 4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581651" y="226031"/>
          <a:ext cx="1019174" cy="350298"/>
        </a:xfrm>
        <a:prstGeom prst="rect">
          <a:avLst/>
        </a:prstGeom>
      </xdr:spPr>
    </xdr:pic>
    <xdr:clientData/>
  </xdr:twoCellAnchor>
  <xdr:twoCellAnchor editAs="oneCell">
    <xdr:from>
      <xdr:col>2</xdr:col>
      <xdr:colOff>2605382</xdr:colOff>
      <xdr:row>0</xdr:row>
      <xdr:rowOff>114009</xdr:rowOff>
    </xdr:from>
    <xdr:to>
      <xdr:col>3</xdr:col>
      <xdr:colOff>478665</xdr:colOff>
      <xdr:row>3</xdr:row>
      <xdr:rowOff>116851</xdr:rowOff>
    </xdr:to>
    <xdr:pic>
      <xdr:nvPicPr>
        <xdr:cNvPr id="8" name="Picture 7"/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824707" y="114009"/>
          <a:ext cx="511708" cy="574342"/>
        </a:xfrm>
        <a:prstGeom prst="rect">
          <a:avLst/>
        </a:prstGeom>
      </xdr:spPr>
    </xdr:pic>
    <xdr:clientData/>
  </xdr:twoCellAnchor>
  <xdr:twoCellAnchor editAs="oneCell">
    <xdr:from>
      <xdr:col>2</xdr:col>
      <xdr:colOff>1459702</xdr:colOff>
      <xdr:row>1</xdr:row>
      <xdr:rowOff>5634</xdr:rowOff>
    </xdr:from>
    <xdr:to>
      <xdr:col>2</xdr:col>
      <xdr:colOff>2341095</xdr:colOff>
      <xdr:row>3</xdr:row>
      <xdr:rowOff>34727</xdr:rowOff>
    </xdr:to>
    <xdr:pic>
      <xdr:nvPicPr>
        <xdr:cNvPr id="9" name="Picture 8"/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679027" y="196134"/>
          <a:ext cx="881393" cy="41009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H22"/>
  <sheetViews>
    <sheetView workbookViewId="0">
      <selection activeCell="B24" sqref="B24"/>
    </sheetView>
  </sheetViews>
  <sheetFormatPr defaultRowHeight="15" x14ac:dyDescent="0.25"/>
  <cols>
    <col min="1" max="1" width="7.85546875" style="17" customWidth="1"/>
    <col min="2" max="2" width="25.42578125" customWidth="1"/>
    <col min="3" max="3" width="39.5703125" bestFit="1" customWidth="1"/>
    <col min="4" max="5" width="11.28515625" hidden="1" customWidth="1"/>
    <col min="6" max="6" width="11.28515625" customWidth="1"/>
    <col min="7" max="7" width="6" style="17" customWidth="1"/>
    <col min="8" max="8" width="8.28515625" style="17" bestFit="1" customWidth="1"/>
  </cols>
  <sheetData>
    <row r="5" spans="1:8" x14ac:dyDescent="0.25">
      <c r="A5" s="107" t="s">
        <v>11</v>
      </c>
      <c r="B5" s="107"/>
      <c r="C5" s="107"/>
      <c r="D5" s="107"/>
      <c r="E5" s="107"/>
      <c r="F5" s="107"/>
      <c r="G5" s="107"/>
      <c r="H5" s="107"/>
    </row>
    <row r="6" spans="1:8" x14ac:dyDescent="0.25">
      <c r="A6" s="108" t="s">
        <v>36</v>
      </c>
      <c r="B6" s="108"/>
      <c r="C6" s="108"/>
      <c r="D6" s="108"/>
      <c r="E6" s="108"/>
      <c r="F6" s="108"/>
      <c r="G6" s="108"/>
      <c r="H6" s="108"/>
    </row>
    <row r="7" spans="1:8" ht="15.75" thickBot="1" x14ac:dyDescent="0.3">
      <c r="A7" s="109" t="s">
        <v>56</v>
      </c>
      <c r="B7" s="110"/>
      <c r="C7" s="110"/>
      <c r="D7" s="110"/>
      <c r="E7" s="110"/>
      <c r="F7" s="110"/>
      <c r="G7" s="110"/>
      <c r="H7" s="110"/>
    </row>
    <row r="8" spans="1:8" ht="19.149999999999999" customHeight="1" thickBot="1" x14ac:dyDescent="0.3">
      <c r="A8" s="9" t="s">
        <v>0</v>
      </c>
      <c r="B8" s="10" t="s">
        <v>12</v>
      </c>
      <c r="C8" s="10" t="s">
        <v>19</v>
      </c>
      <c r="D8" s="10" t="s">
        <v>6</v>
      </c>
      <c r="E8" s="10" t="s">
        <v>7</v>
      </c>
      <c r="F8" s="10" t="s">
        <v>8</v>
      </c>
      <c r="G8" s="11" t="s">
        <v>9</v>
      </c>
      <c r="H8" s="12" t="s">
        <v>10</v>
      </c>
    </row>
    <row r="9" spans="1:8" s="6" customFormat="1" ht="20.100000000000001" customHeight="1" x14ac:dyDescent="0.25">
      <c r="A9" s="61">
        <v>122</v>
      </c>
      <c r="B9" s="93" t="s">
        <v>39</v>
      </c>
      <c r="C9" s="93" t="s">
        <v>40</v>
      </c>
      <c r="D9" s="77"/>
      <c r="E9" s="78"/>
      <c r="F9" s="102">
        <v>2.4710648148148153E-3</v>
      </c>
      <c r="G9" s="80">
        <v>1</v>
      </c>
      <c r="H9" s="81">
        <v>30</v>
      </c>
    </row>
    <row r="10" spans="1:8" s="6" customFormat="1" ht="20.100000000000001" customHeight="1" x14ac:dyDescent="0.25">
      <c r="A10" s="65">
        <v>102</v>
      </c>
      <c r="B10" s="55" t="s">
        <v>30</v>
      </c>
      <c r="C10" s="55" t="s">
        <v>31</v>
      </c>
      <c r="D10" s="14"/>
      <c r="E10" s="15"/>
      <c r="F10" s="54">
        <v>2.5034722222222225E-3</v>
      </c>
      <c r="G10" s="16">
        <v>2</v>
      </c>
      <c r="H10" s="83">
        <v>24.3</v>
      </c>
    </row>
    <row r="11" spans="1:8" s="6" customFormat="1" ht="20.100000000000001" customHeight="1" x14ac:dyDescent="0.25">
      <c r="A11" s="103">
        <v>172</v>
      </c>
      <c r="B11" s="55" t="s">
        <v>32</v>
      </c>
      <c r="C11" s="48" t="s">
        <v>33</v>
      </c>
      <c r="D11" s="14"/>
      <c r="E11" s="15"/>
      <c r="F11" s="54">
        <v>2.5665509259259257E-3</v>
      </c>
      <c r="G11" s="16">
        <v>3</v>
      </c>
      <c r="H11" s="83">
        <v>20.399999999999999</v>
      </c>
    </row>
    <row r="12" spans="1:8" s="6" customFormat="1" ht="20.100000000000001" customHeight="1" x14ac:dyDescent="0.25">
      <c r="A12" s="67" t="s">
        <v>41</v>
      </c>
      <c r="B12" s="27" t="s">
        <v>42</v>
      </c>
      <c r="C12" s="27" t="s">
        <v>43</v>
      </c>
      <c r="D12" s="14"/>
      <c r="E12" s="15"/>
      <c r="F12" s="30">
        <v>2.6527777777777782E-3</v>
      </c>
      <c r="G12" s="19">
        <v>4</v>
      </c>
      <c r="H12" s="84">
        <v>17.099999999999998</v>
      </c>
    </row>
    <row r="13" spans="1:8" s="6" customFormat="1" ht="20.100000000000001" customHeight="1" x14ac:dyDescent="0.25">
      <c r="A13" s="66">
        <v>108</v>
      </c>
      <c r="B13" s="18" t="s">
        <v>26</v>
      </c>
      <c r="C13" s="18" t="s">
        <v>27</v>
      </c>
      <c r="D13" s="14"/>
      <c r="E13" s="15"/>
      <c r="F13" s="30">
        <v>2.6555555555555555E-3</v>
      </c>
      <c r="G13" s="19">
        <v>5</v>
      </c>
      <c r="H13" s="84">
        <v>14.399999999999999</v>
      </c>
    </row>
    <row r="14" spans="1:8" s="6" customFormat="1" ht="20.100000000000001" customHeight="1" x14ac:dyDescent="0.25">
      <c r="A14" s="66" t="s">
        <v>35</v>
      </c>
      <c r="B14" s="18" t="s">
        <v>28</v>
      </c>
      <c r="C14" s="18" t="s">
        <v>29</v>
      </c>
      <c r="D14" s="14"/>
      <c r="E14" s="15"/>
      <c r="F14" s="30">
        <v>2.6678240740740742E-3</v>
      </c>
      <c r="G14" s="19">
        <v>6</v>
      </c>
      <c r="H14" s="84">
        <v>11.7</v>
      </c>
    </row>
    <row r="15" spans="1:8" s="6" customFormat="1" ht="20.100000000000001" customHeight="1" x14ac:dyDescent="0.25">
      <c r="A15" s="66">
        <v>115</v>
      </c>
      <c r="B15" s="18" t="s">
        <v>34</v>
      </c>
      <c r="C15" s="18"/>
      <c r="D15" s="14"/>
      <c r="E15" s="15"/>
      <c r="F15" s="30">
        <v>3.0342592592592591E-3</v>
      </c>
      <c r="G15" s="19">
        <v>7</v>
      </c>
      <c r="H15" s="84">
        <v>9.2999999999999989</v>
      </c>
    </row>
    <row r="16" spans="1:8" s="6" customFormat="1" ht="20.100000000000001" customHeight="1" x14ac:dyDescent="0.25">
      <c r="A16" s="66">
        <v>171</v>
      </c>
      <c r="B16" s="18" t="s">
        <v>37</v>
      </c>
      <c r="C16" s="18" t="s">
        <v>38</v>
      </c>
      <c r="D16" s="14"/>
      <c r="E16" s="15"/>
      <c r="F16" s="30">
        <v>3.1122685185185181E-3</v>
      </c>
      <c r="G16" s="19">
        <v>8</v>
      </c>
      <c r="H16" s="84">
        <v>7.1999999999999993</v>
      </c>
    </row>
    <row r="17" spans="1:8" s="6" customFormat="1" ht="20.100000000000001" customHeight="1" x14ac:dyDescent="0.25">
      <c r="A17" s="66">
        <v>121</v>
      </c>
      <c r="B17" s="26" t="s">
        <v>24</v>
      </c>
      <c r="C17" s="26" t="s">
        <v>25</v>
      </c>
      <c r="D17" s="14"/>
      <c r="E17" s="15"/>
      <c r="F17" s="30">
        <v>3.3437499999999995E-3</v>
      </c>
      <c r="G17" s="19">
        <v>9</v>
      </c>
      <c r="H17" s="84">
        <v>5.0999999999999996</v>
      </c>
    </row>
    <row r="18" spans="1:8" s="6" customFormat="1" ht="20.100000000000001" customHeight="1" thickBot="1" x14ac:dyDescent="0.3">
      <c r="A18" s="101">
        <v>111</v>
      </c>
      <c r="B18" s="69" t="s">
        <v>23</v>
      </c>
      <c r="C18" s="69" t="s">
        <v>22</v>
      </c>
      <c r="D18" s="104"/>
      <c r="E18" s="105"/>
      <c r="F18" s="106">
        <v>5.2600694444444448E-3</v>
      </c>
      <c r="G18" s="91">
        <v>10</v>
      </c>
      <c r="H18" s="92">
        <v>3</v>
      </c>
    </row>
    <row r="20" spans="1:8" x14ac:dyDescent="0.25">
      <c r="A20" s="107" t="s">
        <v>20</v>
      </c>
      <c r="B20" s="107"/>
      <c r="C20" s="107"/>
      <c r="D20" s="107"/>
      <c r="E20" s="107"/>
      <c r="F20" s="107"/>
      <c r="G20" s="107"/>
      <c r="H20" s="107"/>
    </row>
    <row r="21" spans="1:8" x14ac:dyDescent="0.25">
      <c r="B21" s="2"/>
    </row>
    <row r="22" spans="1:8" x14ac:dyDescent="0.25">
      <c r="G22" s="111"/>
      <c r="H22" s="111"/>
    </row>
  </sheetData>
  <sortState ref="A9:F18">
    <sortCondition ref="F9:F18"/>
  </sortState>
  <mergeCells count="5">
    <mergeCell ref="A5:H5"/>
    <mergeCell ref="A6:H6"/>
    <mergeCell ref="A7:H7"/>
    <mergeCell ref="A20:H20"/>
    <mergeCell ref="G22:H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23"/>
  <sheetViews>
    <sheetView workbookViewId="0">
      <selection activeCell="A9" sqref="A9:I18"/>
    </sheetView>
  </sheetViews>
  <sheetFormatPr defaultRowHeight="15" x14ac:dyDescent="0.25"/>
  <cols>
    <col min="1" max="1" width="7.85546875" style="1" customWidth="1"/>
    <col min="2" max="2" width="25.42578125" customWidth="1"/>
    <col min="3" max="3" width="39.5703125" bestFit="1" customWidth="1"/>
    <col min="4" max="6" width="11.28515625" customWidth="1"/>
    <col min="7" max="7" width="7.85546875" style="1" bestFit="1" customWidth="1"/>
    <col min="8" max="8" width="6" style="1" customWidth="1"/>
    <col min="9" max="9" width="8.28515625" style="1" bestFit="1" customWidth="1"/>
    <col min="10" max="10" width="6.140625" customWidth="1"/>
  </cols>
  <sheetData>
    <row r="5" spans="1:9" x14ac:dyDescent="0.25">
      <c r="A5" s="107" t="s">
        <v>11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12" t="s">
        <v>54</v>
      </c>
      <c r="B6" s="112"/>
      <c r="C6" s="112"/>
      <c r="D6" s="112"/>
      <c r="E6" s="112"/>
      <c r="F6" s="112"/>
      <c r="G6" s="112"/>
      <c r="H6" s="112"/>
      <c r="I6" s="112"/>
    </row>
    <row r="7" spans="1:9" ht="15.75" thickBot="1" x14ac:dyDescent="0.3">
      <c r="A7" s="109" t="s">
        <v>56</v>
      </c>
      <c r="B7" s="110"/>
      <c r="C7" s="110"/>
      <c r="D7" s="110"/>
      <c r="E7" s="110"/>
      <c r="F7" s="110"/>
      <c r="G7" s="110"/>
      <c r="H7" s="110"/>
      <c r="I7" s="110"/>
    </row>
    <row r="8" spans="1:9" ht="19.149999999999999" customHeight="1" thickBot="1" x14ac:dyDescent="0.3">
      <c r="A8" s="9" t="s">
        <v>0</v>
      </c>
      <c r="B8" s="10" t="s">
        <v>12</v>
      </c>
      <c r="C8" s="10" t="s">
        <v>19</v>
      </c>
      <c r="D8" s="10" t="s">
        <v>6</v>
      </c>
      <c r="E8" s="10" t="s">
        <v>7</v>
      </c>
      <c r="F8" s="10" t="s">
        <v>8</v>
      </c>
      <c r="G8" s="11" t="s">
        <v>52</v>
      </c>
      <c r="H8" s="11" t="s">
        <v>9</v>
      </c>
      <c r="I8" s="12" t="s">
        <v>10</v>
      </c>
    </row>
    <row r="9" spans="1:9" s="6" customFormat="1" ht="20.100000000000001" customHeight="1" x14ac:dyDescent="0.25">
      <c r="A9" s="61">
        <v>122</v>
      </c>
      <c r="B9" s="62" t="s">
        <v>39</v>
      </c>
      <c r="C9" s="62" t="s">
        <v>40</v>
      </c>
      <c r="D9" s="77">
        <v>0.4375</v>
      </c>
      <c r="E9" s="78">
        <v>0.47623842592592597</v>
      </c>
      <c r="F9" s="78">
        <f>E9-D9</f>
        <v>3.8738425925925968E-2</v>
      </c>
      <c r="G9" s="79">
        <v>22</v>
      </c>
      <c r="H9" s="80">
        <v>1</v>
      </c>
      <c r="I9" s="81">
        <v>100</v>
      </c>
    </row>
    <row r="10" spans="1:9" s="6" customFormat="1" ht="20.100000000000001" customHeight="1" x14ac:dyDescent="0.25">
      <c r="A10" s="65">
        <v>108</v>
      </c>
      <c r="B10" s="48" t="s">
        <v>26</v>
      </c>
      <c r="C10" s="48" t="s">
        <v>27</v>
      </c>
      <c r="D10" s="14">
        <v>0.44166666666666665</v>
      </c>
      <c r="E10" s="15">
        <v>0.49172453703703706</v>
      </c>
      <c r="F10" s="15">
        <f>E10-D10</f>
        <v>5.0057870370370405E-2</v>
      </c>
      <c r="G10" s="56">
        <v>22</v>
      </c>
      <c r="H10" s="16">
        <v>2</v>
      </c>
      <c r="I10" s="83">
        <v>81</v>
      </c>
    </row>
    <row r="11" spans="1:9" s="6" customFormat="1" ht="20.100000000000001" customHeight="1" x14ac:dyDescent="0.25">
      <c r="A11" s="65">
        <v>102</v>
      </c>
      <c r="B11" s="51" t="s">
        <v>30</v>
      </c>
      <c r="C11" s="51" t="s">
        <v>31</v>
      </c>
      <c r="D11" s="14">
        <v>0.43958333333333338</v>
      </c>
      <c r="E11" s="15">
        <v>0.48773148148148149</v>
      </c>
      <c r="F11" s="15">
        <f>E11-D11</f>
        <v>4.8148148148148107E-2</v>
      </c>
      <c r="G11" s="56">
        <v>21</v>
      </c>
      <c r="H11" s="16">
        <v>3</v>
      </c>
      <c r="I11" s="83">
        <v>68</v>
      </c>
    </row>
    <row r="12" spans="1:9" s="6" customFormat="1" ht="20.100000000000001" customHeight="1" x14ac:dyDescent="0.25">
      <c r="A12" s="66">
        <v>171</v>
      </c>
      <c r="B12" s="18" t="s">
        <v>37</v>
      </c>
      <c r="C12" s="18" t="s">
        <v>38</v>
      </c>
      <c r="D12" s="31">
        <v>0.44375000000000003</v>
      </c>
      <c r="E12" s="32">
        <v>0.5232754629629629</v>
      </c>
      <c r="F12" s="32">
        <f>E12-D12</f>
        <v>7.9525462962962867E-2</v>
      </c>
      <c r="G12" s="33">
        <v>6</v>
      </c>
      <c r="H12" s="19">
        <v>4</v>
      </c>
      <c r="I12" s="84">
        <v>57</v>
      </c>
    </row>
    <row r="13" spans="1:9" s="6" customFormat="1" ht="20.100000000000001" customHeight="1" x14ac:dyDescent="0.25">
      <c r="A13" s="66">
        <v>111</v>
      </c>
      <c r="B13" s="26" t="s">
        <v>23</v>
      </c>
      <c r="C13" s="26" t="s">
        <v>22</v>
      </c>
      <c r="D13" s="31">
        <v>0.45</v>
      </c>
      <c r="E13" s="32">
        <v>0.46400462962962963</v>
      </c>
      <c r="F13" s="32">
        <f>E13-D13</f>
        <v>1.4004629629629617E-2</v>
      </c>
      <c r="G13" s="34">
        <v>1</v>
      </c>
      <c r="H13" s="19">
        <v>5</v>
      </c>
      <c r="I13" s="84">
        <v>48</v>
      </c>
    </row>
    <row r="14" spans="1:9" s="6" customFormat="1" ht="20.100000000000001" customHeight="1" x14ac:dyDescent="0.25">
      <c r="A14" s="67" t="s">
        <v>41</v>
      </c>
      <c r="B14" s="27" t="s">
        <v>42</v>
      </c>
      <c r="C14" s="27" t="s">
        <v>43</v>
      </c>
      <c r="D14" s="31">
        <v>0.4458333333333333</v>
      </c>
      <c r="E14" s="32">
        <v>0.49988425925925922</v>
      </c>
      <c r="F14" s="41" t="s">
        <v>55</v>
      </c>
      <c r="G14" s="34">
        <v>4</v>
      </c>
      <c r="H14" s="19">
        <v>6</v>
      </c>
      <c r="I14" s="84">
        <v>0</v>
      </c>
    </row>
    <row r="15" spans="1:9" s="6" customFormat="1" ht="20.100000000000001" customHeight="1" x14ac:dyDescent="0.25">
      <c r="A15" s="66">
        <v>121</v>
      </c>
      <c r="B15" s="26" t="s">
        <v>24</v>
      </c>
      <c r="C15" s="26" t="s">
        <v>25</v>
      </c>
      <c r="D15" s="31"/>
      <c r="E15" s="32"/>
      <c r="F15" s="41" t="s">
        <v>51</v>
      </c>
      <c r="G15" s="34"/>
      <c r="H15" s="19"/>
      <c r="I15" s="84"/>
    </row>
    <row r="16" spans="1:9" s="6" customFormat="1" ht="20.100000000000001" customHeight="1" x14ac:dyDescent="0.25">
      <c r="A16" s="66" t="s">
        <v>35</v>
      </c>
      <c r="B16" s="18" t="s">
        <v>28</v>
      </c>
      <c r="C16" s="18" t="s">
        <v>29</v>
      </c>
      <c r="D16" s="31"/>
      <c r="E16" s="32"/>
      <c r="F16" s="41" t="s">
        <v>51</v>
      </c>
      <c r="G16" s="34"/>
      <c r="H16" s="19"/>
      <c r="I16" s="84"/>
    </row>
    <row r="17" spans="1:9" s="6" customFormat="1" ht="20.100000000000001" customHeight="1" x14ac:dyDescent="0.25">
      <c r="A17" s="100">
        <v>172</v>
      </c>
      <c r="B17" s="26" t="s">
        <v>32</v>
      </c>
      <c r="C17" s="18" t="s">
        <v>33</v>
      </c>
      <c r="D17" s="31"/>
      <c r="E17" s="32"/>
      <c r="F17" s="41" t="s">
        <v>51</v>
      </c>
      <c r="G17" s="34"/>
      <c r="H17" s="19"/>
      <c r="I17" s="84"/>
    </row>
    <row r="18" spans="1:9" s="6" customFormat="1" ht="20.100000000000001" customHeight="1" thickBot="1" x14ac:dyDescent="0.3">
      <c r="A18" s="101">
        <v>115</v>
      </c>
      <c r="B18" s="87" t="s">
        <v>34</v>
      </c>
      <c r="C18" s="87"/>
      <c r="D18" s="88"/>
      <c r="E18" s="89"/>
      <c r="F18" s="72" t="s">
        <v>51</v>
      </c>
      <c r="G18" s="90"/>
      <c r="H18" s="91"/>
      <c r="I18" s="92"/>
    </row>
    <row r="20" spans="1:9" x14ac:dyDescent="0.25">
      <c r="A20" s="107" t="s">
        <v>21</v>
      </c>
      <c r="B20" s="107"/>
      <c r="C20" s="107"/>
      <c r="D20" s="107"/>
      <c r="E20" s="107"/>
      <c r="F20" s="107"/>
      <c r="G20" s="107"/>
      <c r="H20" s="107"/>
      <c r="I20" s="107"/>
    </row>
    <row r="21" spans="1:9" x14ac:dyDescent="0.25">
      <c r="B21" s="2"/>
    </row>
    <row r="22" spans="1:9" hidden="1" x14ac:dyDescent="0.25">
      <c r="G22" s="111">
        <f ca="1">NOW()</f>
        <v>43647.797734143518</v>
      </c>
      <c r="H22" s="111"/>
      <c r="I22" s="111"/>
    </row>
    <row r="23" spans="1:9" x14ac:dyDescent="0.25">
      <c r="A23" s="44" t="s">
        <v>55</v>
      </c>
      <c r="B23" t="s">
        <v>57</v>
      </c>
    </row>
  </sheetData>
  <sortState ref="A13:G14">
    <sortCondition ref="G13:G14"/>
  </sortState>
  <mergeCells count="5">
    <mergeCell ref="G22:I22"/>
    <mergeCell ref="A5:I5"/>
    <mergeCell ref="A20:I20"/>
    <mergeCell ref="A7:I7"/>
    <mergeCell ref="A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I22"/>
  <sheetViews>
    <sheetView workbookViewId="0">
      <selection activeCell="A9" sqref="A9:I18"/>
    </sheetView>
  </sheetViews>
  <sheetFormatPr defaultRowHeight="15" x14ac:dyDescent="0.25"/>
  <cols>
    <col min="1" max="1" width="7.85546875" style="17" customWidth="1"/>
    <col min="2" max="2" width="25.42578125" customWidth="1"/>
    <col min="3" max="3" width="39.5703125" bestFit="1" customWidth="1"/>
    <col min="4" max="6" width="11.28515625" customWidth="1"/>
    <col min="7" max="7" width="7.85546875" style="17" bestFit="1" customWidth="1"/>
    <col min="8" max="8" width="6" style="17" customWidth="1"/>
    <col min="9" max="9" width="8.28515625" style="17" bestFit="1" customWidth="1"/>
    <col min="10" max="10" width="6.140625" customWidth="1"/>
  </cols>
  <sheetData>
    <row r="5" spans="1:9" x14ac:dyDescent="0.25">
      <c r="A5" s="107" t="s">
        <v>11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12" t="s">
        <v>48</v>
      </c>
      <c r="B6" s="112"/>
      <c r="C6" s="112"/>
      <c r="D6" s="112"/>
      <c r="E6" s="112"/>
      <c r="F6" s="112"/>
      <c r="G6" s="112"/>
      <c r="H6" s="112"/>
      <c r="I6" s="112"/>
    </row>
    <row r="7" spans="1:9" ht="15.75" thickBot="1" x14ac:dyDescent="0.3">
      <c r="A7" s="109" t="s">
        <v>56</v>
      </c>
      <c r="B7" s="110"/>
      <c r="C7" s="110"/>
      <c r="D7" s="110"/>
      <c r="E7" s="110"/>
      <c r="F7" s="110"/>
      <c r="G7" s="110"/>
      <c r="H7" s="110"/>
      <c r="I7" s="110"/>
    </row>
    <row r="8" spans="1:9" ht="19.149999999999999" customHeight="1" thickBot="1" x14ac:dyDescent="0.3">
      <c r="A8" s="9" t="s">
        <v>0</v>
      </c>
      <c r="B8" s="10" t="s">
        <v>12</v>
      </c>
      <c r="C8" s="10" t="s">
        <v>19</v>
      </c>
      <c r="D8" s="10" t="s">
        <v>6</v>
      </c>
      <c r="E8" s="10" t="s">
        <v>7</v>
      </c>
      <c r="F8" s="10" t="s">
        <v>8</v>
      </c>
      <c r="G8" s="11" t="s">
        <v>52</v>
      </c>
      <c r="H8" s="11" t="s">
        <v>9</v>
      </c>
      <c r="I8" s="12" t="s">
        <v>10</v>
      </c>
    </row>
    <row r="9" spans="1:9" s="39" customFormat="1" ht="20.100000000000001" customHeight="1" x14ac:dyDescent="0.25">
      <c r="A9" s="95">
        <v>122</v>
      </c>
      <c r="B9" s="96" t="s">
        <v>39</v>
      </c>
      <c r="C9" s="96" t="s">
        <v>40</v>
      </c>
      <c r="D9" s="77">
        <v>0.46458333333333335</v>
      </c>
      <c r="E9" s="78">
        <v>0.55402777777777779</v>
      </c>
      <c r="F9" s="78">
        <f t="shared" ref="F9:F15" si="0">E9-D9</f>
        <v>8.9444444444444438E-2</v>
      </c>
      <c r="G9" s="94">
        <v>22</v>
      </c>
      <c r="H9" s="80">
        <v>1</v>
      </c>
      <c r="I9" s="81">
        <v>100</v>
      </c>
    </row>
    <row r="10" spans="1:9" s="39" customFormat="1" ht="20.100000000000001" customHeight="1" x14ac:dyDescent="0.25">
      <c r="A10" s="97">
        <v>108</v>
      </c>
      <c r="B10" s="58" t="s">
        <v>26</v>
      </c>
      <c r="C10" s="58" t="s">
        <v>27</v>
      </c>
      <c r="D10" s="14">
        <v>0.46666666666666662</v>
      </c>
      <c r="E10" s="15">
        <v>0.56108796296296293</v>
      </c>
      <c r="F10" s="15">
        <f t="shared" si="0"/>
        <v>9.4421296296296309E-2</v>
      </c>
      <c r="G10" s="57">
        <v>22</v>
      </c>
      <c r="H10" s="16">
        <v>2</v>
      </c>
      <c r="I10" s="83">
        <v>81</v>
      </c>
    </row>
    <row r="11" spans="1:9" s="39" customFormat="1" ht="20.100000000000001" customHeight="1" x14ac:dyDescent="0.25">
      <c r="A11" s="98" t="s">
        <v>41</v>
      </c>
      <c r="B11" s="59" t="s">
        <v>42</v>
      </c>
      <c r="C11" s="59" t="s">
        <v>43</v>
      </c>
      <c r="D11" s="14">
        <v>0.45833333333333331</v>
      </c>
      <c r="E11" s="15">
        <v>0.58062500000000006</v>
      </c>
      <c r="F11" s="15">
        <f t="shared" si="0"/>
        <v>0.12229166666666674</v>
      </c>
      <c r="G11" s="57">
        <v>22</v>
      </c>
      <c r="H11" s="16">
        <v>3</v>
      </c>
      <c r="I11" s="83">
        <v>0</v>
      </c>
    </row>
    <row r="12" spans="1:9" s="39" customFormat="1" ht="20.100000000000001" customHeight="1" x14ac:dyDescent="0.25">
      <c r="A12" s="99">
        <v>102</v>
      </c>
      <c r="B12" s="43" t="s">
        <v>30</v>
      </c>
      <c r="C12" s="43" t="s">
        <v>31</v>
      </c>
      <c r="D12" s="36">
        <v>0.46249999999999997</v>
      </c>
      <c r="E12" s="37">
        <v>0.58760416666666659</v>
      </c>
      <c r="F12" s="37">
        <f t="shared" si="0"/>
        <v>0.12510416666666663</v>
      </c>
      <c r="G12" s="38">
        <v>22</v>
      </c>
      <c r="H12" s="40">
        <v>4</v>
      </c>
      <c r="I12" s="84">
        <v>57</v>
      </c>
    </row>
    <row r="13" spans="1:9" s="6" customFormat="1" ht="20.100000000000001" customHeight="1" x14ac:dyDescent="0.25">
      <c r="A13" s="66">
        <v>115</v>
      </c>
      <c r="B13" s="18" t="s">
        <v>34</v>
      </c>
      <c r="C13" s="18"/>
      <c r="D13" s="31">
        <v>0.47291666666666665</v>
      </c>
      <c r="E13" s="32">
        <v>0.594212962962963</v>
      </c>
      <c r="F13" s="32">
        <f t="shared" si="0"/>
        <v>0.12129629629629635</v>
      </c>
      <c r="G13" s="34">
        <v>12</v>
      </c>
      <c r="H13" s="19">
        <v>5</v>
      </c>
      <c r="I13" s="84">
        <v>48</v>
      </c>
    </row>
    <row r="14" spans="1:9" s="6" customFormat="1" ht="20.100000000000001" customHeight="1" x14ac:dyDescent="0.25">
      <c r="A14" s="66">
        <v>171</v>
      </c>
      <c r="B14" s="18" t="s">
        <v>37</v>
      </c>
      <c r="C14" s="18" t="s">
        <v>38</v>
      </c>
      <c r="D14" s="31">
        <v>0.47916666666666669</v>
      </c>
      <c r="E14" s="32">
        <v>0.49057870370370371</v>
      </c>
      <c r="F14" s="32">
        <f t="shared" si="0"/>
        <v>1.1412037037037026E-2</v>
      </c>
      <c r="G14" s="34">
        <v>2</v>
      </c>
      <c r="H14" s="19">
        <v>6</v>
      </c>
      <c r="I14" s="84">
        <v>39</v>
      </c>
    </row>
    <row r="15" spans="1:9" s="6" customFormat="1" ht="20.100000000000001" customHeight="1" x14ac:dyDescent="0.25">
      <c r="A15" s="66">
        <v>111</v>
      </c>
      <c r="B15" s="26" t="s">
        <v>23</v>
      </c>
      <c r="C15" s="26" t="s">
        <v>22</v>
      </c>
      <c r="D15" s="31">
        <v>0.4770833333333333</v>
      </c>
      <c r="E15" s="32">
        <v>0.47905092592592591</v>
      </c>
      <c r="F15" s="32">
        <f t="shared" si="0"/>
        <v>1.9675925925926041E-3</v>
      </c>
      <c r="G15" s="33">
        <v>1</v>
      </c>
      <c r="H15" s="19">
        <v>7</v>
      </c>
      <c r="I15" s="84">
        <v>31</v>
      </c>
    </row>
    <row r="16" spans="1:9" s="6" customFormat="1" ht="20.100000000000001" customHeight="1" x14ac:dyDescent="0.25">
      <c r="A16" s="66">
        <v>121</v>
      </c>
      <c r="B16" s="26" t="s">
        <v>24</v>
      </c>
      <c r="C16" s="26" t="s">
        <v>25</v>
      </c>
      <c r="D16" s="31">
        <v>0.50763888888888886</v>
      </c>
      <c r="E16" s="32"/>
      <c r="F16" s="32" t="s">
        <v>50</v>
      </c>
      <c r="G16" s="34"/>
      <c r="H16" s="19">
        <v>8</v>
      </c>
      <c r="I16" s="84">
        <v>0</v>
      </c>
    </row>
    <row r="17" spans="1:9" s="6" customFormat="1" ht="20.100000000000001" customHeight="1" x14ac:dyDescent="0.25">
      <c r="A17" s="66" t="s">
        <v>35</v>
      </c>
      <c r="B17" s="18" t="s">
        <v>28</v>
      </c>
      <c r="C17" s="18" t="s">
        <v>29</v>
      </c>
      <c r="D17" s="31">
        <v>0.4604166666666667</v>
      </c>
      <c r="E17" s="32">
        <v>0.56331018518518516</v>
      </c>
      <c r="F17" s="32" t="s">
        <v>50</v>
      </c>
      <c r="G17" s="34"/>
      <c r="H17" s="19">
        <v>8</v>
      </c>
      <c r="I17" s="84">
        <v>0</v>
      </c>
    </row>
    <row r="18" spans="1:9" s="6" customFormat="1" ht="20.100000000000001" customHeight="1" thickBot="1" x14ac:dyDescent="0.3">
      <c r="A18" s="68">
        <v>172</v>
      </c>
      <c r="B18" s="69" t="s">
        <v>32</v>
      </c>
      <c r="C18" s="87" t="s">
        <v>33</v>
      </c>
      <c r="D18" s="88">
        <v>0.46875</v>
      </c>
      <c r="E18" s="89"/>
      <c r="F18" s="89" t="s">
        <v>50</v>
      </c>
      <c r="G18" s="90"/>
      <c r="H18" s="91">
        <v>8</v>
      </c>
      <c r="I18" s="92">
        <v>0</v>
      </c>
    </row>
    <row r="19" spans="1:9" ht="20.100000000000001" customHeight="1" x14ac:dyDescent="0.25"/>
    <row r="20" spans="1:9" x14ac:dyDescent="0.25">
      <c r="A20" s="107" t="s">
        <v>21</v>
      </c>
      <c r="B20" s="107"/>
      <c r="C20" s="107"/>
      <c r="D20" s="107"/>
      <c r="E20" s="107"/>
      <c r="F20" s="107"/>
      <c r="G20" s="107"/>
      <c r="H20" s="107"/>
      <c r="I20" s="107"/>
    </row>
    <row r="21" spans="1:9" x14ac:dyDescent="0.25">
      <c r="B21" s="2"/>
    </row>
    <row r="22" spans="1:9" hidden="1" x14ac:dyDescent="0.25">
      <c r="G22" s="111">
        <f ca="1">NOW()</f>
        <v>43647.797734143518</v>
      </c>
      <c r="H22" s="111"/>
      <c r="I22" s="111"/>
    </row>
  </sheetData>
  <sortState ref="A9:G15">
    <sortCondition descending="1" ref="G9:G15"/>
  </sortState>
  <mergeCells count="5">
    <mergeCell ref="A20:I20"/>
    <mergeCell ref="G22:I22"/>
    <mergeCell ref="A5:I5"/>
    <mergeCell ref="A7:I7"/>
    <mergeCell ref="A6:I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3"/>
  <sheetViews>
    <sheetView topLeftCell="A3" workbookViewId="0">
      <selection activeCell="A9" sqref="A9:I18"/>
    </sheetView>
  </sheetViews>
  <sheetFormatPr defaultRowHeight="15" x14ac:dyDescent="0.25"/>
  <cols>
    <col min="1" max="1" width="7.85546875" style="17" customWidth="1"/>
    <col min="2" max="2" width="25.42578125" customWidth="1"/>
    <col min="3" max="3" width="39.5703125" bestFit="1" customWidth="1"/>
    <col min="4" max="6" width="11.28515625" customWidth="1"/>
    <col min="7" max="7" width="7.85546875" style="17" bestFit="1" customWidth="1"/>
    <col min="8" max="8" width="6" style="17" customWidth="1"/>
    <col min="9" max="9" width="8.28515625" style="17" bestFit="1" customWidth="1"/>
    <col min="10" max="10" width="6.140625" customWidth="1"/>
  </cols>
  <sheetData>
    <row r="5" spans="1:9" x14ac:dyDescent="0.25">
      <c r="A5" s="107" t="s">
        <v>11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12" t="s">
        <v>47</v>
      </c>
      <c r="B6" s="112"/>
      <c r="C6" s="112"/>
      <c r="D6" s="112"/>
      <c r="E6" s="112"/>
      <c r="F6" s="112"/>
      <c r="G6" s="112"/>
      <c r="H6" s="112"/>
      <c r="I6" s="112"/>
    </row>
    <row r="7" spans="1:9" ht="15.75" thickBot="1" x14ac:dyDescent="0.3">
      <c r="A7" s="109" t="s">
        <v>56</v>
      </c>
      <c r="B7" s="110"/>
      <c r="C7" s="110"/>
      <c r="D7" s="110"/>
      <c r="E7" s="110"/>
      <c r="F7" s="110"/>
      <c r="G7" s="110"/>
      <c r="H7" s="110"/>
      <c r="I7" s="110"/>
    </row>
    <row r="8" spans="1:9" ht="19.149999999999999" customHeight="1" thickBot="1" x14ac:dyDescent="0.3">
      <c r="A8" s="9" t="s">
        <v>0</v>
      </c>
      <c r="B8" s="10" t="s">
        <v>12</v>
      </c>
      <c r="C8" s="10" t="s">
        <v>19</v>
      </c>
      <c r="D8" s="10" t="s">
        <v>6</v>
      </c>
      <c r="E8" s="10" t="s">
        <v>7</v>
      </c>
      <c r="F8" s="10" t="s">
        <v>8</v>
      </c>
      <c r="G8" s="11" t="s">
        <v>53</v>
      </c>
      <c r="H8" s="11" t="s">
        <v>9</v>
      </c>
      <c r="I8" s="12" t="s">
        <v>10</v>
      </c>
    </row>
    <row r="9" spans="1:9" s="6" customFormat="1" ht="20.100000000000001" customHeight="1" x14ac:dyDescent="0.25">
      <c r="A9" s="61">
        <v>122</v>
      </c>
      <c r="B9" s="62" t="s">
        <v>39</v>
      </c>
      <c r="C9" s="62" t="s">
        <v>40</v>
      </c>
      <c r="D9" s="77">
        <v>0.69166666666666676</v>
      </c>
      <c r="E9" s="78">
        <v>0.7143518518518519</v>
      </c>
      <c r="F9" s="78">
        <f t="shared" ref="F9:F14" si="0">E9-D9</f>
        <v>2.2685185185185142E-2</v>
      </c>
      <c r="G9" s="94">
        <v>18</v>
      </c>
      <c r="H9" s="80">
        <v>1</v>
      </c>
      <c r="I9" s="81">
        <v>100</v>
      </c>
    </row>
    <row r="10" spans="1:9" s="6" customFormat="1" ht="20.100000000000001" customHeight="1" x14ac:dyDescent="0.25">
      <c r="A10" s="65">
        <v>102</v>
      </c>
      <c r="B10" s="51" t="s">
        <v>30</v>
      </c>
      <c r="C10" s="51" t="s">
        <v>31</v>
      </c>
      <c r="D10" s="14">
        <v>0.69791666666666663</v>
      </c>
      <c r="E10" s="15">
        <v>0.72569444444444453</v>
      </c>
      <c r="F10" s="15">
        <f t="shared" si="0"/>
        <v>2.7777777777777901E-2</v>
      </c>
      <c r="G10" s="56">
        <v>18</v>
      </c>
      <c r="H10" s="16">
        <v>2</v>
      </c>
      <c r="I10" s="83">
        <v>81</v>
      </c>
    </row>
    <row r="11" spans="1:9" s="6" customFormat="1" ht="20.100000000000001" customHeight="1" x14ac:dyDescent="0.25">
      <c r="A11" s="65">
        <v>108</v>
      </c>
      <c r="B11" s="48" t="s">
        <v>26</v>
      </c>
      <c r="C11" s="48" t="s">
        <v>27</v>
      </c>
      <c r="D11" s="14">
        <v>0.69374999999999998</v>
      </c>
      <c r="E11" s="15">
        <v>0.72454861111111113</v>
      </c>
      <c r="F11" s="15">
        <f t="shared" si="0"/>
        <v>3.0798611111111152E-2</v>
      </c>
      <c r="G11" s="56">
        <v>18</v>
      </c>
      <c r="H11" s="16">
        <v>3</v>
      </c>
      <c r="I11" s="83">
        <v>68</v>
      </c>
    </row>
    <row r="12" spans="1:9" s="6" customFormat="1" ht="20.100000000000001" customHeight="1" x14ac:dyDescent="0.25">
      <c r="A12" s="66">
        <v>171</v>
      </c>
      <c r="B12" s="18" t="s">
        <v>37</v>
      </c>
      <c r="C12" s="18" t="s">
        <v>38</v>
      </c>
      <c r="D12" s="31">
        <v>0.68958333333333333</v>
      </c>
      <c r="E12" s="32">
        <v>0.72446759259259252</v>
      </c>
      <c r="F12" s="32">
        <f t="shared" si="0"/>
        <v>3.4884259259259198E-2</v>
      </c>
      <c r="G12" s="34">
        <v>18</v>
      </c>
      <c r="H12" s="19">
        <v>4</v>
      </c>
      <c r="I12" s="84">
        <v>57</v>
      </c>
    </row>
    <row r="13" spans="1:9" s="6" customFormat="1" ht="20.100000000000001" customHeight="1" x14ac:dyDescent="0.25">
      <c r="A13" s="66">
        <v>115</v>
      </c>
      <c r="B13" s="18" t="s">
        <v>34</v>
      </c>
      <c r="C13" s="18"/>
      <c r="D13" s="31">
        <v>0.6958333333333333</v>
      </c>
      <c r="E13" s="32">
        <v>0.77993055555555557</v>
      </c>
      <c r="F13" s="32">
        <f t="shared" si="0"/>
        <v>8.4097222222222268E-2</v>
      </c>
      <c r="G13" s="34">
        <v>7</v>
      </c>
      <c r="H13" s="19">
        <v>5</v>
      </c>
      <c r="I13" s="84">
        <v>48</v>
      </c>
    </row>
    <row r="14" spans="1:9" s="6" customFormat="1" ht="20.100000000000001" customHeight="1" x14ac:dyDescent="0.25">
      <c r="A14" s="66">
        <v>111</v>
      </c>
      <c r="B14" s="26" t="s">
        <v>23</v>
      </c>
      <c r="C14" s="26" t="s">
        <v>22</v>
      </c>
      <c r="D14" s="31">
        <v>0.6875</v>
      </c>
      <c r="E14" s="32">
        <v>0.72289351851851846</v>
      </c>
      <c r="F14" s="32">
        <f t="shared" si="0"/>
        <v>3.5393518518518463E-2</v>
      </c>
      <c r="G14" s="34">
        <v>1</v>
      </c>
      <c r="H14" s="19">
        <v>6</v>
      </c>
      <c r="I14" s="84">
        <v>39</v>
      </c>
    </row>
    <row r="15" spans="1:9" s="6" customFormat="1" ht="20.100000000000001" customHeight="1" x14ac:dyDescent="0.25">
      <c r="A15" s="67" t="s">
        <v>41</v>
      </c>
      <c r="B15" s="27" t="s">
        <v>42</v>
      </c>
      <c r="C15" s="27" t="s">
        <v>43</v>
      </c>
      <c r="D15" s="31">
        <v>0.6958333333333333</v>
      </c>
      <c r="E15" s="32">
        <v>0.74445601851851861</v>
      </c>
      <c r="F15" s="45" t="s">
        <v>55</v>
      </c>
      <c r="G15" s="34">
        <v>16</v>
      </c>
      <c r="H15" s="19">
        <v>7</v>
      </c>
      <c r="I15" s="84">
        <v>0</v>
      </c>
    </row>
    <row r="16" spans="1:9" s="6" customFormat="1" ht="20.100000000000001" customHeight="1" x14ac:dyDescent="0.25">
      <c r="A16" s="66">
        <v>121</v>
      </c>
      <c r="B16" s="26" t="s">
        <v>24</v>
      </c>
      <c r="C16" s="26" t="s">
        <v>25</v>
      </c>
      <c r="D16" s="31"/>
      <c r="E16" s="32"/>
      <c r="F16" s="41" t="s">
        <v>51</v>
      </c>
      <c r="G16" s="34"/>
      <c r="H16" s="19"/>
      <c r="I16" s="84"/>
    </row>
    <row r="17" spans="1:9" s="6" customFormat="1" ht="20.100000000000001" customHeight="1" x14ac:dyDescent="0.25">
      <c r="A17" s="66" t="s">
        <v>35</v>
      </c>
      <c r="B17" s="18" t="s">
        <v>28</v>
      </c>
      <c r="C17" s="18" t="s">
        <v>29</v>
      </c>
      <c r="D17" s="31"/>
      <c r="E17" s="32"/>
      <c r="F17" s="41" t="s">
        <v>51</v>
      </c>
      <c r="G17" s="34"/>
      <c r="H17" s="19"/>
      <c r="I17" s="84"/>
    </row>
    <row r="18" spans="1:9" s="6" customFormat="1" ht="20.100000000000001" customHeight="1" thickBot="1" x14ac:dyDescent="0.3">
      <c r="A18" s="68">
        <v>172</v>
      </c>
      <c r="B18" s="69" t="s">
        <v>32</v>
      </c>
      <c r="C18" s="87" t="s">
        <v>33</v>
      </c>
      <c r="D18" s="88"/>
      <c r="E18" s="89"/>
      <c r="F18" s="72" t="s">
        <v>51</v>
      </c>
      <c r="G18" s="90"/>
      <c r="H18" s="91"/>
      <c r="I18" s="92"/>
    </row>
    <row r="20" spans="1:9" x14ac:dyDescent="0.25">
      <c r="A20" s="107" t="s">
        <v>21</v>
      </c>
      <c r="B20" s="107"/>
      <c r="C20" s="107"/>
      <c r="D20" s="107"/>
      <c r="E20" s="107"/>
      <c r="F20" s="107"/>
      <c r="G20" s="107"/>
      <c r="H20" s="107"/>
      <c r="I20" s="107"/>
    </row>
    <row r="21" spans="1:9" x14ac:dyDescent="0.25">
      <c r="B21" s="2"/>
    </row>
    <row r="22" spans="1:9" hidden="1" x14ac:dyDescent="0.25">
      <c r="G22" s="111">
        <f ca="1">NOW()</f>
        <v>43647.797734143518</v>
      </c>
      <c r="H22" s="111"/>
      <c r="I22" s="111"/>
    </row>
    <row r="23" spans="1:9" x14ac:dyDescent="0.25">
      <c r="A23" s="44" t="s">
        <v>55</v>
      </c>
      <c r="B23" t="s">
        <v>57</v>
      </c>
    </row>
  </sheetData>
  <sortState ref="A13:G14">
    <sortCondition descending="1" ref="G13:G14"/>
  </sortState>
  <mergeCells count="5">
    <mergeCell ref="A5:I5"/>
    <mergeCell ref="A6:I6"/>
    <mergeCell ref="A7:I7"/>
    <mergeCell ref="A20:I20"/>
    <mergeCell ref="G22:I22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2"/>
  <sheetViews>
    <sheetView workbookViewId="0">
      <selection activeCell="A9" sqref="A9:I18"/>
    </sheetView>
  </sheetViews>
  <sheetFormatPr defaultRowHeight="15" x14ac:dyDescent="0.25"/>
  <cols>
    <col min="1" max="1" width="7.85546875" style="17" customWidth="1"/>
    <col min="2" max="2" width="25.42578125" customWidth="1"/>
    <col min="3" max="3" width="39.5703125" bestFit="1" customWidth="1"/>
    <col min="4" max="6" width="11.28515625" customWidth="1"/>
    <col min="7" max="7" width="7.85546875" style="17" bestFit="1" customWidth="1"/>
    <col min="8" max="8" width="6" style="17" customWidth="1"/>
    <col min="9" max="9" width="8.28515625" style="17" bestFit="1" customWidth="1"/>
    <col min="10" max="10" width="6.140625" customWidth="1"/>
  </cols>
  <sheetData>
    <row r="5" spans="1:9" x14ac:dyDescent="0.25">
      <c r="A5" s="107" t="s">
        <v>11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12" t="s">
        <v>45</v>
      </c>
      <c r="B6" s="112"/>
      <c r="C6" s="112"/>
      <c r="D6" s="112"/>
      <c r="E6" s="112"/>
      <c r="F6" s="112"/>
      <c r="G6" s="112"/>
      <c r="H6" s="112"/>
      <c r="I6" s="112"/>
    </row>
    <row r="7" spans="1:9" ht="15.75" thickBot="1" x14ac:dyDescent="0.3">
      <c r="A7" s="109" t="s">
        <v>56</v>
      </c>
      <c r="B7" s="110"/>
      <c r="C7" s="110"/>
      <c r="D7" s="110"/>
      <c r="E7" s="110"/>
      <c r="F7" s="110"/>
      <c r="G7" s="110"/>
      <c r="H7" s="110"/>
      <c r="I7" s="110"/>
    </row>
    <row r="8" spans="1:9" ht="19.149999999999999" customHeight="1" thickBot="1" x14ac:dyDescent="0.3">
      <c r="A8" s="9" t="s">
        <v>0</v>
      </c>
      <c r="B8" s="10" t="s">
        <v>12</v>
      </c>
      <c r="C8" s="10" t="s">
        <v>19</v>
      </c>
      <c r="D8" s="10" t="s">
        <v>6</v>
      </c>
      <c r="E8" s="10" t="s">
        <v>7</v>
      </c>
      <c r="F8" s="10" t="s">
        <v>8</v>
      </c>
      <c r="G8" s="11" t="s">
        <v>49</v>
      </c>
      <c r="H8" s="11" t="s">
        <v>9</v>
      </c>
      <c r="I8" s="12" t="s">
        <v>10</v>
      </c>
    </row>
    <row r="9" spans="1:9" s="6" customFormat="1" ht="20.100000000000001" customHeight="1" x14ac:dyDescent="0.25">
      <c r="A9" s="61">
        <v>122</v>
      </c>
      <c r="B9" s="93" t="s">
        <v>39</v>
      </c>
      <c r="C9" s="93" t="s">
        <v>40</v>
      </c>
      <c r="D9" s="77">
        <v>0.33333333333333331</v>
      </c>
      <c r="E9" s="78">
        <v>0.3946527777777778</v>
      </c>
      <c r="F9" s="78">
        <f t="shared" ref="F9:F16" si="0">E9-D9</f>
        <v>6.1319444444444482E-2</v>
      </c>
      <c r="G9" s="79">
        <v>7</v>
      </c>
      <c r="H9" s="80">
        <v>1</v>
      </c>
      <c r="I9" s="81">
        <v>100</v>
      </c>
    </row>
    <row r="10" spans="1:9" s="6" customFormat="1" ht="20.100000000000001" customHeight="1" x14ac:dyDescent="0.25">
      <c r="A10" s="65" t="s">
        <v>35</v>
      </c>
      <c r="B10" s="48" t="s">
        <v>28</v>
      </c>
      <c r="C10" s="48" t="s">
        <v>29</v>
      </c>
      <c r="D10" s="14">
        <v>0.33333333333333331</v>
      </c>
      <c r="E10" s="15">
        <v>0.3885763888888889</v>
      </c>
      <c r="F10" s="15">
        <f t="shared" si="0"/>
        <v>5.5243055555555587E-2</v>
      </c>
      <c r="G10" s="56">
        <v>4</v>
      </c>
      <c r="H10" s="16">
        <v>2</v>
      </c>
      <c r="I10" s="83">
        <v>81</v>
      </c>
    </row>
    <row r="11" spans="1:9" s="6" customFormat="1" ht="20.100000000000001" customHeight="1" x14ac:dyDescent="0.25">
      <c r="A11" s="65">
        <v>102</v>
      </c>
      <c r="B11" s="55" t="s">
        <v>30</v>
      </c>
      <c r="C11" s="55" t="s">
        <v>31</v>
      </c>
      <c r="D11" s="14">
        <v>0.33333333333333331</v>
      </c>
      <c r="E11" s="15">
        <v>0.39064814814814813</v>
      </c>
      <c r="F11" s="15">
        <f t="shared" si="0"/>
        <v>5.7314814814814818E-2</v>
      </c>
      <c r="G11" s="56">
        <v>4</v>
      </c>
      <c r="H11" s="16">
        <v>3</v>
      </c>
      <c r="I11" s="83">
        <v>68</v>
      </c>
    </row>
    <row r="12" spans="1:9" s="6" customFormat="1" ht="20.100000000000001" customHeight="1" x14ac:dyDescent="0.25">
      <c r="A12" s="66">
        <v>171</v>
      </c>
      <c r="B12" s="18" t="s">
        <v>37</v>
      </c>
      <c r="C12" s="18" t="s">
        <v>38</v>
      </c>
      <c r="D12" s="31">
        <v>0.33333333333333331</v>
      </c>
      <c r="E12" s="32">
        <v>0.39439814814814816</v>
      </c>
      <c r="F12" s="32">
        <f t="shared" si="0"/>
        <v>6.106481481481485E-2</v>
      </c>
      <c r="G12" s="33">
        <v>4</v>
      </c>
      <c r="H12" s="19">
        <v>4</v>
      </c>
      <c r="I12" s="84">
        <v>57</v>
      </c>
    </row>
    <row r="13" spans="1:9" s="6" customFormat="1" ht="20.100000000000001" customHeight="1" x14ac:dyDescent="0.25">
      <c r="A13" s="66">
        <v>121</v>
      </c>
      <c r="B13" s="26" t="s">
        <v>24</v>
      </c>
      <c r="C13" s="26" t="s">
        <v>25</v>
      </c>
      <c r="D13" s="31">
        <v>0.33333333333333331</v>
      </c>
      <c r="E13" s="32">
        <v>0.38925925925925925</v>
      </c>
      <c r="F13" s="32">
        <f t="shared" si="0"/>
        <v>5.5925925925925934E-2</v>
      </c>
      <c r="G13" s="34">
        <v>3</v>
      </c>
      <c r="H13" s="19">
        <v>5</v>
      </c>
      <c r="I13" s="84">
        <v>48</v>
      </c>
    </row>
    <row r="14" spans="1:9" s="6" customFormat="1" ht="20.100000000000001" customHeight="1" x14ac:dyDescent="0.25">
      <c r="A14" s="66">
        <v>108</v>
      </c>
      <c r="B14" s="18" t="s">
        <v>26</v>
      </c>
      <c r="C14" s="18" t="s">
        <v>27</v>
      </c>
      <c r="D14" s="31">
        <v>0.33333333333333331</v>
      </c>
      <c r="E14" s="32">
        <v>0.39473379629629629</v>
      </c>
      <c r="F14" s="32">
        <f t="shared" si="0"/>
        <v>6.1400462962962976E-2</v>
      </c>
      <c r="G14" s="34">
        <v>2</v>
      </c>
      <c r="H14" s="19">
        <v>6</v>
      </c>
      <c r="I14" s="84">
        <v>39</v>
      </c>
    </row>
    <row r="15" spans="1:9" s="6" customFormat="1" ht="20.100000000000001" customHeight="1" x14ac:dyDescent="0.25">
      <c r="A15" s="67" t="s">
        <v>41</v>
      </c>
      <c r="B15" s="27" t="s">
        <v>42</v>
      </c>
      <c r="C15" s="27" t="s">
        <v>43</v>
      </c>
      <c r="D15" s="31">
        <v>0.33333333333333331</v>
      </c>
      <c r="E15" s="32">
        <v>0.37863425925925925</v>
      </c>
      <c r="F15" s="32">
        <f t="shared" si="0"/>
        <v>4.5300925925925939E-2</v>
      </c>
      <c r="G15" s="34">
        <v>1</v>
      </c>
      <c r="H15" s="19">
        <v>7</v>
      </c>
      <c r="I15" s="84">
        <v>31</v>
      </c>
    </row>
    <row r="16" spans="1:9" s="6" customFormat="1" ht="20.100000000000001" customHeight="1" x14ac:dyDescent="0.25">
      <c r="A16" s="66">
        <v>115</v>
      </c>
      <c r="B16" s="18" t="s">
        <v>34</v>
      </c>
      <c r="C16" s="18"/>
      <c r="D16" s="31">
        <v>0.33333333333333331</v>
      </c>
      <c r="E16" s="32">
        <v>0.39252314814814815</v>
      </c>
      <c r="F16" s="32">
        <f t="shared" si="0"/>
        <v>5.9189814814814834E-2</v>
      </c>
      <c r="G16" s="34">
        <v>1</v>
      </c>
      <c r="H16" s="19">
        <v>8</v>
      </c>
      <c r="I16" s="84">
        <v>24</v>
      </c>
    </row>
    <row r="17" spans="1:9" s="6" customFormat="1" ht="20.100000000000001" customHeight="1" x14ac:dyDescent="0.25">
      <c r="A17" s="66">
        <v>111</v>
      </c>
      <c r="B17" s="26" t="s">
        <v>23</v>
      </c>
      <c r="C17" s="26" t="s">
        <v>22</v>
      </c>
      <c r="D17" s="31">
        <v>0.33333333333333331</v>
      </c>
      <c r="E17" s="32"/>
      <c r="F17" s="32"/>
      <c r="G17" s="34" t="s">
        <v>50</v>
      </c>
      <c r="H17" s="19">
        <v>9</v>
      </c>
      <c r="I17" s="84">
        <v>0</v>
      </c>
    </row>
    <row r="18" spans="1:9" s="6" customFormat="1" ht="20.100000000000001" customHeight="1" thickBot="1" x14ac:dyDescent="0.3">
      <c r="A18" s="85">
        <v>172</v>
      </c>
      <c r="B18" s="86" t="s">
        <v>32</v>
      </c>
      <c r="C18" s="87" t="s">
        <v>33</v>
      </c>
      <c r="D18" s="88">
        <v>0.33333333333333331</v>
      </c>
      <c r="E18" s="89"/>
      <c r="F18" s="89"/>
      <c r="G18" s="90" t="s">
        <v>50</v>
      </c>
      <c r="H18" s="91">
        <v>10</v>
      </c>
      <c r="I18" s="92">
        <v>0</v>
      </c>
    </row>
    <row r="20" spans="1:9" x14ac:dyDescent="0.25">
      <c r="A20" s="107" t="s">
        <v>21</v>
      </c>
      <c r="B20" s="107"/>
      <c r="C20" s="107"/>
      <c r="D20" s="107"/>
      <c r="E20" s="107"/>
      <c r="F20" s="107"/>
      <c r="G20" s="107"/>
      <c r="H20" s="107"/>
      <c r="I20" s="107"/>
    </row>
    <row r="21" spans="1:9" x14ac:dyDescent="0.25">
      <c r="B21" s="2"/>
    </row>
    <row r="22" spans="1:9" hidden="1" x14ac:dyDescent="0.25">
      <c r="G22" s="111">
        <f ca="1">NOW()</f>
        <v>43647.797734143518</v>
      </c>
      <c r="H22" s="111"/>
      <c r="I22" s="111"/>
    </row>
  </sheetData>
  <sortState ref="A10:G12">
    <sortCondition ref="F10:F12"/>
  </sortState>
  <mergeCells count="5">
    <mergeCell ref="A20:I20"/>
    <mergeCell ref="G22:I22"/>
    <mergeCell ref="A5:I5"/>
    <mergeCell ref="A6:I6"/>
    <mergeCell ref="A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I22"/>
  <sheetViews>
    <sheetView workbookViewId="0">
      <selection activeCell="A9" sqref="A9:I18"/>
    </sheetView>
  </sheetViews>
  <sheetFormatPr defaultRowHeight="15" x14ac:dyDescent="0.25"/>
  <cols>
    <col min="1" max="1" width="7.85546875" style="17" customWidth="1"/>
    <col min="2" max="2" width="25.42578125" customWidth="1"/>
    <col min="3" max="3" width="39.5703125" bestFit="1" customWidth="1"/>
    <col min="4" max="6" width="11.28515625" customWidth="1"/>
    <col min="7" max="7" width="7.85546875" style="17" bestFit="1" customWidth="1"/>
    <col min="8" max="8" width="6" style="17" customWidth="1"/>
    <col min="9" max="9" width="8.28515625" style="17" bestFit="1" customWidth="1"/>
    <col min="10" max="10" width="6.140625" customWidth="1"/>
  </cols>
  <sheetData>
    <row r="5" spans="1:9" x14ac:dyDescent="0.25">
      <c r="A5" s="107" t="s">
        <v>11</v>
      </c>
      <c r="B5" s="107"/>
      <c r="C5" s="107"/>
      <c r="D5" s="107"/>
      <c r="E5" s="107"/>
      <c r="F5" s="107"/>
      <c r="G5" s="107"/>
      <c r="H5" s="107"/>
      <c r="I5" s="107"/>
    </row>
    <row r="6" spans="1:9" x14ac:dyDescent="0.25">
      <c r="A6" s="112" t="s">
        <v>46</v>
      </c>
      <c r="B6" s="112"/>
      <c r="C6" s="112"/>
      <c r="D6" s="112"/>
      <c r="E6" s="112"/>
      <c r="F6" s="112"/>
      <c r="G6" s="112"/>
      <c r="H6" s="112"/>
      <c r="I6" s="112"/>
    </row>
    <row r="7" spans="1:9" ht="15.75" thickBot="1" x14ac:dyDescent="0.3">
      <c r="A7" s="109" t="s">
        <v>56</v>
      </c>
      <c r="B7" s="110"/>
      <c r="C7" s="110"/>
      <c r="D7" s="110"/>
      <c r="E7" s="110"/>
      <c r="F7" s="110"/>
      <c r="G7" s="110"/>
      <c r="H7" s="110"/>
      <c r="I7" s="110"/>
    </row>
    <row r="8" spans="1:9" ht="19.149999999999999" customHeight="1" thickBot="1" x14ac:dyDescent="0.3">
      <c r="A8" s="9" t="s">
        <v>0</v>
      </c>
      <c r="B8" s="10" t="s">
        <v>12</v>
      </c>
      <c r="C8" s="10" t="s">
        <v>19</v>
      </c>
      <c r="D8" s="10" t="s">
        <v>6</v>
      </c>
      <c r="E8" s="10" t="s">
        <v>7</v>
      </c>
      <c r="F8" s="10" t="s">
        <v>8</v>
      </c>
      <c r="G8" s="11" t="s">
        <v>49</v>
      </c>
      <c r="H8" s="11" t="s">
        <v>9</v>
      </c>
      <c r="I8" s="12" t="s">
        <v>10</v>
      </c>
    </row>
    <row r="9" spans="1:9" s="6" customFormat="1" ht="20.100000000000001" customHeight="1" x14ac:dyDescent="0.25">
      <c r="A9" s="75">
        <v>108</v>
      </c>
      <c r="B9" s="76" t="s">
        <v>26</v>
      </c>
      <c r="C9" s="76" t="s">
        <v>27</v>
      </c>
      <c r="D9" s="77">
        <v>0.33333333333333331</v>
      </c>
      <c r="E9" s="78">
        <v>0.375</v>
      </c>
      <c r="F9" s="78">
        <f>E9-D9</f>
        <v>4.1666666666666685E-2</v>
      </c>
      <c r="G9" s="79">
        <v>7</v>
      </c>
      <c r="H9" s="80">
        <v>1</v>
      </c>
      <c r="I9" s="81">
        <v>100</v>
      </c>
    </row>
    <row r="10" spans="1:9" s="6" customFormat="1" ht="20.100000000000001" customHeight="1" x14ac:dyDescent="0.25">
      <c r="A10" s="82">
        <v>122</v>
      </c>
      <c r="B10" s="53" t="s">
        <v>39</v>
      </c>
      <c r="C10" s="53" t="s">
        <v>40</v>
      </c>
      <c r="D10" s="14">
        <v>0.33333333333333331</v>
      </c>
      <c r="E10" s="15">
        <v>0.36990740740740741</v>
      </c>
      <c r="F10" s="15">
        <f>E10-D10</f>
        <v>3.6574074074074092E-2</v>
      </c>
      <c r="G10" s="56">
        <v>6</v>
      </c>
      <c r="H10" s="16">
        <v>2</v>
      </c>
      <c r="I10" s="83">
        <v>81</v>
      </c>
    </row>
    <row r="11" spans="1:9" s="6" customFormat="1" ht="20.100000000000001" customHeight="1" x14ac:dyDescent="0.25">
      <c r="A11" s="65">
        <v>102</v>
      </c>
      <c r="B11" s="55" t="s">
        <v>30</v>
      </c>
      <c r="C11" s="55" t="s">
        <v>31</v>
      </c>
      <c r="D11" s="14">
        <v>0.33333333333333331</v>
      </c>
      <c r="E11" s="15">
        <v>0.37365740740740744</v>
      </c>
      <c r="F11" s="15">
        <f>E11-D11</f>
        <v>4.0324074074074123E-2</v>
      </c>
      <c r="G11" s="56">
        <v>6</v>
      </c>
      <c r="H11" s="16">
        <v>3</v>
      </c>
      <c r="I11" s="83">
        <v>68</v>
      </c>
    </row>
    <row r="12" spans="1:9" s="6" customFormat="1" ht="20.100000000000001" customHeight="1" x14ac:dyDescent="0.25">
      <c r="A12" s="66">
        <v>171</v>
      </c>
      <c r="B12" s="18" t="s">
        <v>37</v>
      </c>
      <c r="C12" s="18" t="s">
        <v>38</v>
      </c>
      <c r="D12" s="31">
        <v>0.33333333333333331</v>
      </c>
      <c r="E12" s="32">
        <v>0.35530092592592594</v>
      </c>
      <c r="F12" s="32">
        <f>E12-D12</f>
        <v>2.1967592592592622E-2</v>
      </c>
      <c r="G12" s="33">
        <v>3</v>
      </c>
      <c r="H12" s="19">
        <v>4</v>
      </c>
      <c r="I12" s="84">
        <v>57</v>
      </c>
    </row>
    <row r="13" spans="1:9" s="6" customFormat="1" ht="20.100000000000001" customHeight="1" x14ac:dyDescent="0.25">
      <c r="A13" s="67" t="s">
        <v>41</v>
      </c>
      <c r="B13" s="27" t="s">
        <v>42</v>
      </c>
      <c r="C13" s="27" t="s">
        <v>43</v>
      </c>
      <c r="D13" s="31">
        <v>0.33333333333333331</v>
      </c>
      <c r="E13" s="32">
        <v>0.37199074074074073</v>
      </c>
      <c r="F13" s="32">
        <f>E13-D13</f>
        <v>3.8657407407407418E-2</v>
      </c>
      <c r="G13" s="34">
        <v>3</v>
      </c>
      <c r="H13" s="19">
        <v>5</v>
      </c>
      <c r="I13" s="84">
        <v>48</v>
      </c>
    </row>
    <row r="14" spans="1:9" s="6" customFormat="1" ht="20.100000000000001" customHeight="1" x14ac:dyDescent="0.25">
      <c r="A14" s="66">
        <v>111</v>
      </c>
      <c r="B14" s="26" t="s">
        <v>23</v>
      </c>
      <c r="C14" s="26" t="s">
        <v>22</v>
      </c>
      <c r="D14" s="31">
        <v>0.33333333333333331</v>
      </c>
      <c r="E14" s="32"/>
      <c r="F14" s="32" t="s">
        <v>50</v>
      </c>
      <c r="G14" s="34"/>
      <c r="H14" s="19">
        <v>6</v>
      </c>
      <c r="I14" s="84">
        <v>0</v>
      </c>
    </row>
    <row r="15" spans="1:9" s="6" customFormat="1" ht="20.100000000000001" customHeight="1" x14ac:dyDescent="0.25">
      <c r="A15" s="66">
        <v>115</v>
      </c>
      <c r="B15" s="18" t="s">
        <v>34</v>
      </c>
      <c r="C15" s="18"/>
      <c r="D15" s="31">
        <v>0.33333333333333331</v>
      </c>
      <c r="E15" s="32"/>
      <c r="F15" s="32" t="s">
        <v>50</v>
      </c>
      <c r="G15" s="34"/>
      <c r="H15" s="19">
        <v>7</v>
      </c>
      <c r="I15" s="84">
        <v>0</v>
      </c>
    </row>
    <row r="16" spans="1:9" s="6" customFormat="1" ht="20.100000000000001" customHeight="1" x14ac:dyDescent="0.25">
      <c r="A16" s="66">
        <v>121</v>
      </c>
      <c r="B16" s="26" t="s">
        <v>24</v>
      </c>
      <c r="C16" s="26" t="s">
        <v>25</v>
      </c>
      <c r="D16" s="31">
        <v>0.33333333333333331</v>
      </c>
      <c r="E16" s="32"/>
      <c r="F16" s="41" t="s">
        <v>51</v>
      </c>
      <c r="G16" s="34"/>
      <c r="H16" s="19">
        <v>8</v>
      </c>
      <c r="I16" s="84"/>
    </row>
    <row r="17" spans="1:9" s="6" customFormat="1" ht="20.100000000000001" customHeight="1" x14ac:dyDescent="0.25">
      <c r="A17" s="66" t="s">
        <v>35</v>
      </c>
      <c r="B17" s="18" t="s">
        <v>28</v>
      </c>
      <c r="C17" s="18" t="s">
        <v>29</v>
      </c>
      <c r="D17" s="31">
        <v>0.33333333333333331</v>
      </c>
      <c r="E17" s="32"/>
      <c r="F17" s="41" t="s">
        <v>51</v>
      </c>
      <c r="G17" s="34"/>
      <c r="H17" s="19">
        <v>9</v>
      </c>
      <c r="I17" s="84"/>
    </row>
    <row r="18" spans="1:9" s="6" customFormat="1" ht="20.100000000000001" customHeight="1" thickBot="1" x14ac:dyDescent="0.3">
      <c r="A18" s="85">
        <v>172</v>
      </c>
      <c r="B18" s="86" t="s">
        <v>32</v>
      </c>
      <c r="C18" s="87" t="s">
        <v>33</v>
      </c>
      <c r="D18" s="88">
        <v>0.33333333333333331</v>
      </c>
      <c r="E18" s="89"/>
      <c r="F18" s="72" t="s">
        <v>51</v>
      </c>
      <c r="G18" s="90"/>
      <c r="H18" s="91">
        <v>10</v>
      </c>
      <c r="I18" s="92"/>
    </row>
    <row r="20" spans="1:9" x14ac:dyDescent="0.25">
      <c r="A20" s="107" t="s">
        <v>21</v>
      </c>
      <c r="B20" s="107"/>
      <c r="C20" s="107"/>
      <c r="D20" s="107"/>
      <c r="E20" s="107"/>
      <c r="F20" s="107"/>
      <c r="G20" s="107"/>
      <c r="H20" s="107"/>
      <c r="I20" s="107"/>
    </row>
    <row r="21" spans="1:9" x14ac:dyDescent="0.25">
      <c r="B21" s="2"/>
    </row>
    <row r="22" spans="1:9" hidden="1" x14ac:dyDescent="0.25">
      <c r="G22" s="111">
        <f ca="1">NOW()</f>
        <v>43647.797734143518</v>
      </c>
      <c r="H22" s="111"/>
      <c r="I22" s="111"/>
    </row>
  </sheetData>
  <sortState ref="A14:F18">
    <sortCondition ref="F14:F18"/>
  </sortState>
  <mergeCells count="5">
    <mergeCell ref="A20:I20"/>
    <mergeCell ref="G22:I22"/>
    <mergeCell ref="A5:I5"/>
    <mergeCell ref="A6:I6"/>
    <mergeCell ref="A7:I7"/>
  </mergeCells>
  <printOptions horizontalCentered="1" verticalCentered="1"/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5:L21"/>
  <sheetViews>
    <sheetView tabSelected="1" workbookViewId="0">
      <selection activeCell="G29" sqref="G29"/>
    </sheetView>
  </sheetViews>
  <sheetFormatPr defaultRowHeight="15" x14ac:dyDescent="0.25"/>
  <cols>
    <col min="1" max="1" width="7.85546875" style="1" customWidth="1"/>
    <col min="2" max="2" width="25.42578125" customWidth="1"/>
    <col min="3" max="3" width="39.5703125" bestFit="1" customWidth="1"/>
    <col min="4" max="4" width="9" style="1" bestFit="1" customWidth="1"/>
    <col min="5" max="6" width="6.5703125" style="17" customWidth="1"/>
    <col min="7" max="7" width="6.5703125" style="1" bestFit="1" customWidth="1"/>
    <col min="8" max="9" width="6.5703125" style="7" customWidth="1"/>
    <col min="10" max="10" width="9.28515625" style="1" bestFit="1" customWidth="1"/>
    <col min="11" max="11" width="6.85546875" style="1" bestFit="1" customWidth="1"/>
    <col min="12" max="12" width="14.42578125" hidden="1" customWidth="1"/>
  </cols>
  <sheetData>
    <row r="5" spans="1:12" x14ac:dyDescent="0.25">
      <c r="A5" s="107" t="s">
        <v>13</v>
      </c>
      <c r="B5" s="107"/>
      <c r="C5" s="107"/>
      <c r="D5" s="107"/>
      <c r="E5" s="107"/>
      <c r="F5" s="107"/>
      <c r="G5" s="107"/>
      <c r="H5" s="107"/>
      <c r="I5" s="107"/>
      <c r="J5" s="107"/>
      <c r="K5" s="107"/>
    </row>
    <row r="6" spans="1:12" ht="15.75" x14ac:dyDescent="0.25">
      <c r="A6" s="114" t="s">
        <v>44</v>
      </c>
      <c r="B6" s="114"/>
      <c r="C6" s="114"/>
      <c r="D6" s="114"/>
      <c r="E6" s="114"/>
      <c r="F6" s="114"/>
      <c r="G6" s="114"/>
      <c r="H6" s="114"/>
      <c r="I6" s="114"/>
      <c r="J6" s="114"/>
      <c r="K6" s="114"/>
    </row>
    <row r="7" spans="1:12" ht="15.75" thickBot="1" x14ac:dyDescent="0.3">
      <c r="A7" s="113" t="s">
        <v>56</v>
      </c>
      <c r="B7" s="113"/>
      <c r="C7" s="113"/>
      <c r="D7" s="113"/>
      <c r="E7" s="113"/>
      <c r="F7" s="113"/>
      <c r="G7" s="113"/>
      <c r="H7" s="113"/>
      <c r="I7" s="113"/>
      <c r="J7" s="113"/>
      <c r="K7" s="113"/>
    </row>
    <row r="8" spans="1:12" ht="19.149999999999999" customHeight="1" thickBot="1" x14ac:dyDescent="0.3">
      <c r="A8" s="4" t="s">
        <v>0</v>
      </c>
      <c r="B8" s="60" t="s">
        <v>3</v>
      </c>
      <c r="C8" s="60" t="s">
        <v>19</v>
      </c>
      <c r="D8" s="4" t="s">
        <v>14</v>
      </c>
      <c r="E8" s="23" t="s">
        <v>15</v>
      </c>
      <c r="F8" s="23" t="s">
        <v>5</v>
      </c>
      <c r="G8" s="23" t="s">
        <v>16</v>
      </c>
      <c r="H8" s="5" t="s">
        <v>1</v>
      </c>
      <c r="I8" s="5" t="s">
        <v>2</v>
      </c>
      <c r="J8" s="3" t="s">
        <v>17</v>
      </c>
      <c r="K8" s="13" t="s">
        <v>18</v>
      </c>
      <c r="L8" s="13" t="s">
        <v>4</v>
      </c>
    </row>
    <row r="9" spans="1:12" ht="20.100000000000001" customHeight="1" x14ac:dyDescent="0.25">
      <c r="A9" s="61">
        <v>122</v>
      </c>
      <c r="B9" s="62" t="s">
        <v>39</v>
      </c>
      <c r="C9" s="63" t="s">
        <v>40</v>
      </c>
      <c r="D9" s="64">
        <f>VLOOKUP(A9,Prologue!$A$8:$H$18,8,FALSE)</f>
        <v>30</v>
      </c>
      <c r="E9" s="64">
        <f>VLOOKUP(A9,'OR1'!$A$9:$I$18,9,FALSE)</f>
        <v>100</v>
      </c>
      <c r="F9" s="64">
        <f>VLOOKUP(A9,'OR2'!$A$9:$I$18,9,FALSE)</f>
        <v>100</v>
      </c>
      <c r="G9" s="64">
        <f>VLOOKUP(A9,'OR3'!$A$9:$I$18,9,FALSE)</f>
        <v>100</v>
      </c>
      <c r="H9" s="64">
        <f>VLOOKUP(A9,'SR1'!$A$9:$I$18,9,FALSE)</f>
        <v>100</v>
      </c>
      <c r="I9" s="64">
        <f>VLOOKUP(A9,'SR2'!$A$9:$I$18,9,FALSE)</f>
        <v>81</v>
      </c>
      <c r="J9" s="47">
        <f t="shared" ref="J9:J18" si="0">SUM(D9:I9)</f>
        <v>511</v>
      </c>
      <c r="K9" s="8">
        <v>1</v>
      </c>
      <c r="L9" s="20">
        <v>100</v>
      </c>
    </row>
    <row r="10" spans="1:12" ht="20.100000000000001" customHeight="1" x14ac:dyDescent="0.25">
      <c r="A10" s="65">
        <v>108</v>
      </c>
      <c r="B10" s="48" t="s">
        <v>26</v>
      </c>
      <c r="C10" s="49" t="s">
        <v>27</v>
      </c>
      <c r="D10" s="46">
        <f>VLOOKUP(A10,Prologue!$A$8:$H$18,8,FALSE)</f>
        <v>14.399999999999999</v>
      </c>
      <c r="E10" s="46">
        <f>VLOOKUP(A10,'OR1'!$A$9:$I$18,9,FALSE)</f>
        <v>81</v>
      </c>
      <c r="F10" s="46">
        <f>VLOOKUP(A10,'OR2'!$A$9:$I$18,9,FALSE)</f>
        <v>81</v>
      </c>
      <c r="G10" s="46">
        <f>VLOOKUP(A10,'OR3'!$A$9:$I$18,9,FALSE)</f>
        <v>68</v>
      </c>
      <c r="H10" s="46">
        <f>VLOOKUP(A10,'SR1'!$A$9:$I$18,9,FALSE)</f>
        <v>39</v>
      </c>
      <c r="I10" s="46">
        <f>VLOOKUP(A10,'SR2'!$A$9:$I$18,9,FALSE)</f>
        <v>100</v>
      </c>
      <c r="J10" s="50">
        <f t="shared" si="0"/>
        <v>383.4</v>
      </c>
      <c r="K10" s="22">
        <v>2</v>
      </c>
      <c r="L10" s="21">
        <v>82</v>
      </c>
    </row>
    <row r="11" spans="1:12" ht="20.100000000000001" customHeight="1" x14ac:dyDescent="0.25">
      <c r="A11" s="65">
        <v>102</v>
      </c>
      <c r="B11" s="51" t="s">
        <v>30</v>
      </c>
      <c r="C11" s="52" t="s">
        <v>31</v>
      </c>
      <c r="D11" s="46">
        <f>VLOOKUP(A11,Prologue!$A$8:$H$18,8,FALSE)</f>
        <v>24.3</v>
      </c>
      <c r="E11" s="46">
        <f>VLOOKUP(A11,'OR1'!$A$9:$I$18,9,FALSE)</f>
        <v>68</v>
      </c>
      <c r="F11" s="46">
        <f>VLOOKUP(A11,'OR2'!$A$9:$I$18,9,FALSE)</f>
        <v>57</v>
      </c>
      <c r="G11" s="46">
        <f>VLOOKUP(A11,'OR3'!$A$9:$I$18,9,FALSE)</f>
        <v>81</v>
      </c>
      <c r="H11" s="46">
        <f>VLOOKUP(A11,'SR1'!$A$9:$I$18,9,FALSE)</f>
        <v>68</v>
      </c>
      <c r="I11" s="46">
        <f>VLOOKUP(A11,'SR2'!$A$9:$I$18,9,FALSE)</f>
        <v>68</v>
      </c>
      <c r="J11" s="50">
        <f t="shared" si="0"/>
        <v>366.3</v>
      </c>
      <c r="K11" s="22">
        <v>3</v>
      </c>
      <c r="L11" s="21">
        <v>70</v>
      </c>
    </row>
    <row r="12" spans="1:12" ht="20.100000000000001" customHeight="1" x14ac:dyDescent="0.25">
      <c r="A12" s="66">
        <v>171</v>
      </c>
      <c r="B12" s="18" t="s">
        <v>37</v>
      </c>
      <c r="C12" s="24" t="s">
        <v>38</v>
      </c>
      <c r="D12" s="35">
        <f>VLOOKUP(A12,Prologue!$A$8:$H$18,8,FALSE)</f>
        <v>7.1999999999999993</v>
      </c>
      <c r="E12" s="35">
        <f>VLOOKUP(A12,'OR1'!$A$9:$I$18,9,FALSE)</f>
        <v>57</v>
      </c>
      <c r="F12" s="35">
        <f>VLOOKUP(A12,'OR2'!$A$9:$I$18,9,FALSE)</f>
        <v>39</v>
      </c>
      <c r="G12" s="35">
        <f>VLOOKUP(A12,'OR3'!$A$9:$I$18,9,FALSE)</f>
        <v>57</v>
      </c>
      <c r="H12" s="35">
        <f>VLOOKUP(A12,'SR1'!$A$9:$I$18,9,FALSE)</f>
        <v>57</v>
      </c>
      <c r="I12" s="35">
        <f>VLOOKUP(A12,'SR2'!$A$9:$I$18,9,FALSE)</f>
        <v>57</v>
      </c>
      <c r="J12" s="42">
        <f t="shared" si="0"/>
        <v>274.2</v>
      </c>
      <c r="K12" s="25">
        <v>4</v>
      </c>
      <c r="L12" s="21">
        <v>59</v>
      </c>
    </row>
    <row r="13" spans="1:12" ht="20.100000000000001" customHeight="1" x14ac:dyDescent="0.25">
      <c r="A13" s="66">
        <v>115</v>
      </c>
      <c r="B13" s="18" t="s">
        <v>34</v>
      </c>
      <c r="C13" s="24"/>
      <c r="D13" s="35">
        <f>VLOOKUP(A13,Prologue!$A$8:$H$18,8,FALSE)</f>
        <v>9.2999999999999989</v>
      </c>
      <c r="E13" s="35">
        <f>VLOOKUP(A13,'OR1'!$A$9:$I$18,9,FALSE)</f>
        <v>0</v>
      </c>
      <c r="F13" s="35">
        <f>VLOOKUP(A13,'OR2'!$A$9:$I$18,9,FALSE)</f>
        <v>48</v>
      </c>
      <c r="G13" s="35">
        <f>VLOOKUP(A13,'OR3'!$A$9:$I$18,9,FALSE)</f>
        <v>48</v>
      </c>
      <c r="H13" s="35">
        <f>VLOOKUP(A13,'SR1'!$A$9:$I$18,9,FALSE)</f>
        <v>24</v>
      </c>
      <c r="I13" s="35">
        <f>VLOOKUP(A13,'SR2'!$A$9:$I$18,9,FALSE)</f>
        <v>0</v>
      </c>
      <c r="J13" s="42">
        <f t="shared" si="0"/>
        <v>129.30000000000001</v>
      </c>
      <c r="K13" s="25">
        <v>5</v>
      </c>
      <c r="L13" s="21">
        <v>50</v>
      </c>
    </row>
    <row r="14" spans="1:12" ht="20.100000000000001" customHeight="1" x14ac:dyDescent="0.25">
      <c r="A14" s="66">
        <v>111</v>
      </c>
      <c r="B14" s="26" t="s">
        <v>23</v>
      </c>
      <c r="C14" s="28" t="s">
        <v>22</v>
      </c>
      <c r="D14" s="35">
        <f>VLOOKUP(A14,Prologue!$A$8:$H$18,8,FALSE)</f>
        <v>3</v>
      </c>
      <c r="E14" s="35">
        <f>VLOOKUP(A14,'OR1'!$A$9:$I$18,9,FALSE)</f>
        <v>48</v>
      </c>
      <c r="F14" s="35">
        <f>VLOOKUP(A14,'OR2'!$A$9:$I$18,9,FALSE)</f>
        <v>31</v>
      </c>
      <c r="G14" s="35">
        <f>VLOOKUP(A14,'OR3'!$A$9:$I$18,9,FALSE)</f>
        <v>39</v>
      </c>
      <c r="H14" s="35">
        <f>VLOOKUP(A14,'SR1'!$A$9:$I$18,9,FALSE)</f>
        <v>0</v>
      </c>
      <c r="I14" s="35">
        <f>VLOOKUP(A14,'SR2'!$A$9:$I$18,9,FALSE)</f>
        <v>0</v>
      </c>
      <c r="J14" s="42">
        <f t="shared" si="0"/>
        <v>121</v>
      </c>
      <c r="K14" s="25">
        <v>6</v>
      </c>
      <c r="L14" s="21">
        <v>42</v>
      </c>
    </row>
    <row r="15" spans="1:12" ht="20.100000000000001" customHeight="1" x14ac:dyDescent="0.25">
      <c r="A15" s="67" t="s">
        <v>41</v>
      </c>
      <c r="B15" s="27" t="s">
        <v>42</v>
      </c>
      <c r="C15" s="29" t="s">
        <v>43</v>
      </c>
      <c r="D15" s="35">
        <f>VLOOKUP(A15,Prologue!$A$8:$H$18,8,FALSE)</f>
        <v>17.099999999999998</v>
      </c>
      <c r="E15" s="35">
        <f>VLOOKUP(A15,'OR1'!$A$9:$I$18,9,FALSE)</f>
        <v>0</v>
      </c>
      <c r="F15" s="35">
        <f>VLOOKUP(A15,'OR2'!$A$9:$I$18,9,FALSE)</f>
        <v>0</v>
      </c>
      <c r="G15" s="35">
        <f>VLOOKUP(A15,'OR3'!$A$9:$I$18,9,FALSE)</f>
        <v>0</v>
      </c>
      <c r="H15" s="35">
        <f>VLOOKUP(A15,'SR1'!$A$9:$I$18,9,FALSE)</f>
        <v>31</v>
      </c>
      <c r="I15" s="35">
        <f>VLOOKUP(A15,'SR2'!$A$9:$I$18,9,FALSE)</f>
        <v>48</v>
      </c>
      <c r="J15" s="42">
        <f t="shared" si="0"/>
        <v>96.1</v>
      </c>
      <c r="K15" s="25">
        <v>7</v>
      </c>
      <c r="L15" s="21">
        <v>35</v>
      </c>
    </row>
    <row r="16" spans="1:12" ht="20.100000000000001" customHeight="1" x14ac:dyDescent="0.25">
      <c r="A16" s="66" t="s">
        <v>35</v>
      </c>
      <c r="B16" s="18" t="s">
        <v>28</v>
      </c>
      <c r="C16" s="24" t="s">
        <v>29</v>
      </c>
      <c r="D16" s="35">
        <f>VLOOKUP(A16,Prologue!$A$8:$H$18,8,FALSE)</f>
        <v>11.7</v>
      </c>
      <c r="E16" s="41" t="s">
        <v>51</v>
      </c>
      <c r="F16" s="35">
        <f>VLOOKUP(A16,'OR2'!$A$9:$I$18,9,FALSE)</f>
        <v>0</v>
      </c>
      <c r="G16" s="41" t="s">
        <v>51</v>
      </c>
      <c r="H16" s="35">
        <f>VLOOKUP(A16,'SR1'!$A$9:$I$18,9,FALSE)</f>
        <v>81</v>
      </c>
      <c r="I16" s="41" t="s">
        <v>51</v>
      </c>
      <c r="J16" s="42">
        <f t="shared" si="0"/>
        <v>92.7</v>
      </c>
      <c r="K16" s="25">
        <v>8</v>
      </c>
      <c r="L16" s="21">
        <v>28</v>
      </c>
    </row>
    <row r="17" spans="1:12" ht="20.100000000000001" customHeight="1" x14ac:dyDescent="0.25">
      <c r="A17" s="66">
        <v>121</v>
      </c>
      <c r="B17" s="26" t="s">
        <v>24</v>
      </c>
      <c r="C17" s="28" t="s">
        <v>25</v>
      </c>
      <c r="D17" s="35">
        <f>VLOOKUP(A17,Prologue!$A$8:$H$18,8,FALSE)</f>
        <v>5.0999999999999996</v>
      </c>
      <c r="E17" s="41" t="s">
        <v>51</v>
      </c>
      <c r="F17" s="35">
        <f>VLOOKUP(A17,'OR2'!$A$9:$I$18,9,FALSE)</f>
        <v>0</v>
      </c>
      <c r="G17" s="41" t="s">
        <v>51</v>
      </c>
      <c r="H17" s="35">
        <f>VLOOKUP(A17,'SR1'!$A$9:$I$18,9,FALSE)</f>
        <v>48</v>
      </c>
      <c r="I17" s="41" t="s">
        <v>51</v>
      </c>
      <c r="J17" s="42">
        <f t="shared" si="0"/>
        <v>53.1</v>
      </c>
      <c r="K17" s="25">
        <v>8</v>
      </c>
      <c r="L17" s="21">
        <v>22</v>
      </c>
    </row>
    <row r="18" spans="1:12" ht="20.100000000000001" customHeight="1" thickBot="1" x14ac:dyDescent="0.3">
      <c r="A18" s="68">
        <v>172</v>
      </c>
      <c r="B18" s="69" t="s">
        <v>32</v>
      </c>
      <c r="C18" s="70" t="s">
        <v>33</v>
      </c>
      <c r="D18" s="71">
        <f>VLOOKUP(A18,Prologue!$A$8:$H$18,8,FALSE)</f>
        <v>20.399999999999999</v>
      </c>
      <c r="E18" s="72" t="s">
        <v>51</v>
      </c>
      <c r="F18" s="71">
        <f>VLOOKUP(A18,'OR2'!$A$9:$I$18,9,FALSE)</f>
        <v>0</v>
      </c>
      <c r="G18" s="72" t="s">
        <v>51</v>
      </c>
      <c r="H18" s="71">
        <f>VLOOKUP(A18,'SR1'!$A$9:$I$18,9,FALSE)</f>
        <v>0</v>
      </c>
      <c r="I18" s="72" t="s">
        <v>51</v>
      </c>
      <c r="J18" s="73">
        <f t="shared" si="0"/>
        <v>20.399999999999999</v>
      </c>
      <c r="K18" s="74">
        <v>8</v>
      </c>
      <c r="L18" s="21">
        <v>16</v>
      </c>
    </row>
    <row r="20" spans="1:12" x14ac:dyDescent="0.25">
      <c r="A20" s="107" t="s">
        <v>21</v>
      </c>
      <c r="B20" s="107"/>
      <c r="C20" s="107"/>
      <c r="D20" s="107"/>
      <c r="E20" s="107"/>
      <c r="F20" s="107"/>
      <c r="G20" s="107"/>
      <c r="H20" s="107"/>
      <c r="I20" s="107"/>
      <c r="J20" s="107"/>
      <c r="K20" s="107"/>
    </row>
    <row r="21" spans="1:12" hidden="1" x14ac:dyDescent="0.25">
      <c r="B21" s="2"/>
      <c r="H21" s="111">
        <f ca="1">NOW()</f>
        <v>43647.797734143518</v>
      </c>
      <c r="I21" s="111"/>
      <c r="J21" s="111"/>
      <c r="K21" s="111"/>
      <c r="L21" s="111"/>
    </row>
  </sheetData>
  <sortState ref="A13:J15">
    <sortCondition descending="1" ref="J13:J15"/>
  </sortState>
  <mergeCells count="5">
    <mergeCell ref="H21:L21"/>
    <mergeCell ref="A5:K5"/>
    <mergeCell ref="A20:K20"/>
    <mergeCell ref="A7:K7"/>
    <mergeCell ref="A6:K6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7</vt:i4>
      </vt:variant>
    </vt:vector>
  </HeadingPairs>
  <TitlesOfParts>
    <vt:vector size="7" baseType="lpstr">
      <vt:lpstr>Prologue</vt:lpstr>
      <vt:lpstr>OR1</vt:lpstr>
      <vt:lpstr>OR2</vt:lpstr>
      <vt:lpstr>OR3</vt:lpstr>
      <vt:lpstr>SR1</vt:lpstr>
      <vt:lpstr>SR2</vt:lpstr>
      <vt:lpstr>Summary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2019-07-01T16:25:16Z</dcterms:modified>
</cp:coreProperties>
</file>