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bin" ContentType="application/vnd.openxmlformats-officedocument.spreadsheetml.printerSettings"/>
  <Default Extension="png" ContentType="image/png"/>
  <Default Extension="jpg" ContentType="image/jpe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7011"/>
  <workbookPr autoCompressPictures="0"/>
  <mc:AlternateContent xmlns:mc="http://schemas.openxmlformats.org/markup-compatibility/2006">
    <mc:Choice Requires="x15">
      <x15ac:absPath xmlns:x15ac="http://schemas.microsoft.com/office/spreadsheetml/2010/11/ac" url="/Users/Emily/Desktop/"/>
    </mc:Choice>
  </mc:AlternateContent>
  <bookViews>
    <workbookView xWindow="0" yWindow="460" windowWidth="28800" windowHeight="16220" tabRatio="721" firstSheet="1" activeTab="6"/>
  </bookViews>
  <sheets>
    <sheet name="Dalyvių sąrašas" sheetId="28" r:id="rId1"/>
    <sheet name="LT Pro pirmas etapas" sheetId="27" r:id="rId2"/>
    <sheet name="LT Pro antras etapas" sheetId="29" r:id="rId3"/>
    <sheet name="LT Pro trečias etapas" sheetId="30" r:id="rId4"/>
    <sheet name="LT Pro ketvirtas etapas" sheetId="31" r:id="rId5"/>
    <sheet name="LT Pro penktas etapas" sheetId="32" r:id="rId6"/>
    <sheet name="LT Pro šeštas etapas" sheetId="33" r:id="rId7"/>
    <sheet name="Sezono įskaitos taškai" sheetId="19" r:id="rId8"/>
  </sheet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11" i="19" l="1"/>
  <c r="E15" i="19"/>
  <c r="F15" i="19"/>
  <c r="G15" i="19"/>
  <c r="H15" i="19"/>
  <c r="I15" i="19"/>
  <c r="K15" i="19"/>
  <c r="E12" i="19"/>
  <c r="F12" i="19"/>
  <c r="H12" i="19"/>
  <c r="I12" i="19"/>
  <c r="E14" i="33"/>
  <c r="G14" i="33"/>
  <c r="J12" i="19"/>
  <c r="K12" i="19"/>
  <c r="E10" i="19"/>
  <c r="F10" i="19"/>
  <c r="H10" i="19"/>
  <c r="I10" i="19"/>
  <c r="E11" i="33"/>
  <c r="G11" i="33"/>
  <c r="J10" i="19"/>
  <c r="K10" i="19"/>
  <c r="E9" i="19"/>
  <c r="F9" i="19"/>
  <c r="H9" i="19"/>
  <c r="I9" i="19"/>
  <c r="E10" i="33"/>
  <c r="G10" i="33"/>
  <c r="J9" i="19"/>
  <c r="K9" i="19"/>
  <c r="F11" i="19"/>
  <c r="G11" i="19"/>
  <c r="H11" i="19"/>
  <c r="I11" i="19"/>
  <c r="K11" i="19"/>
  <c r="F7" i="19"/>
  <c r="G7" i="19"/>
  <c r="H7" i="19"/>
  <c r="I7" i="19"/>
  <c r="E17" i="33"/>
  <c r="G17" i="33"/>
  <c r="J7" i="19"/>
  <c r="K7" i="19"/>
  <c r="E8" i="19"/>
  <c r="F8" i="19"/>
  <c r="H8" i="19"/>
  <c r="I8" i="19"/>
  <c r="E18" i="33"/>
  <c r="G18" i="33"/>
  <c r="J8" i="19"/>
  <c r="K8" i="19"/>
  <c r="E29" i="33"/>
  <c r="G29" i="33"/>
  <c r="J31" i="19"/>
  <c r="K31" i="19"/>
  <c r="E19" i="33"/>
  <c r="G19" i="33"/>
  <c r="J28" i="19"/>
  <c r="K28" i="19"/>
  <c r="F33" i="19"/>
  <c r="K33" i="19"/>
  <c r="E30" i="33"/>
  <c r="G30" i="33"/>
  <c r="J32" i="19"/>
  <c r="K32" i="19"/>
  <c r="K34" i="19"/>
  <c r="K35" i="19"/>
  <c r="E13" i="33"/>
  <c r="G13" i="33"/>
  <c r="J27" i="19"/>
  <c r="K27" i="19"/>
  <c r="E21" i="33"/>
  <c r="G21" i="33"/>
  <c r="J30" i="19"/>
  <c r="E23" i="33"/>
  <c r="G23" i="33"/>
  <c r="J23" i="19"/>
  <c r="E16" i="33"/>
  <c r="G16" i="33"/>
  <c r="J21" i="19"/>
  <c r="E28" i="33"/>
  <c r="G28" i="33"/>
  <c r="J20" i="19"/>
  <c r="E31" i="33"/>
  <c r="G31" i="33"/>
  <c r="J19" i="19"/>
  <c r="E27" i="33"/>
  <c r="G27" i="33"/>
  <c r="J18" i="19"/>
  <c r="E24" i="33"/>
  <c r="G24" i="33"/>
  <c r="J17" i="19"/>
  <c r="E20" i="33"/>
  <c r="G20" i="33"/>
  <c r="J16" i="19"/>
  <c r="E12" i="33"/>
  <c r="G12" i="33"/>
  <c r="J13" i="19"/>
  <c r="E15" i="33"/>
  <c r="G15" i="33"/>
  <c r="J14" i="19"/>
  <c r="E26" i="33"/>
  <c r="G26" i="33"/>
  <c r="J15" i="19"/>
  <c r="E22" i="33"/>
  <c r="G22" i="33"/>
  <c r="J11" i="19"/>
  <c r="E25" i="33"/>
  <c r="G25" i="33"/>
  <c r="E32" i="33"/>
  <c r="G32" i="33"/>
  <c r="E33" i="33"/>
  <c r="G33" i="33"/>
  <c r="G8" i="19"/>
  <c r="I24" i="19"/>
  <c r="I17" i="19"/>
  <c r="I14" i="19"/>
  <c r="I18" i="19"/>
  <c r="E17" i="32"/>
  <c r="G17" i="32"/>
  <c r="E25" i="32"/>
  <c r="G25" i="32"/>
  <c r="E24" i="32"/>
  <c r="G24" i="32"/>
  <c r="E23" i="32"/>
  <c r="G23" i="32"/>
  <c r="E19" i="32"/>
  <c r="G19" i="32"/>
  <c r="E22" i="32"/>
  <c r="G22" i="32"/>
  <c r="E21" i="32"/>
  <c r="G21" i="32"/>
  <c r="E15" i="32"/>
  <c r="G15" i="32"/>
  <c r="E10" i="32"/>
  <c r="G10" i="32"/>
  <c r="E11" i="32"/>
  <c r="G11" i="32"/>
  <c r="E13" i="32"/>
  <c r="G13" i="32"/>
  <c r="E12" i="32"/>
  <c r="G12" i="32"/>
  <c r="E20" i="32"/>
  <c r="G20" i="32"/>
  <c r="E18" i="32"/>
  <c r="G18" i="32"/>
  <c r="E14" i="32"/>
  <c r="G14" i="32"/>
  <c r="E16" i="32"/>
  <c r="G16" i="32"/>
  <c r="H25" i="19"/>
  <c r="H26" i="19"/>
  <c r="H17" i="19"/>
  <c r="H14" i="19"/>
  <c r="H18" i="19"/>
  <c r="H20" i="19"/>
  <c r="H13" i="19"/>
  <c r="H19" i="19"/>
  <c r="H16" i="19"/>
  <c r="E10" i="31"/>
  <c r="G10" i="31"/>
  <c r="E13" i="31"/>
  <c r="G13" i="31"/>
  <c r="E11" i="31"/>
  <c r="G11" i="31"/>
  <c r="E17" i="31"/>
  <c r="G17" i="31"/>
  <c r="E18" i="31"/>
  <c r="G18" i="31"/>
  <c r="E14" i="31"/>
  <c r="G14" i="31"/>
  <c r="E24" i="31"/>
  <c r="G24" i="31"/>
  <c r="E15" i="31"/>
  <c r="G15" i="31"/>
  <c r="E16" i="31"/>
  <c r="G16" i="31"/>
  <c r="E25" i="31"/>
  <c r="G25" i="31"/>
  <c r="E20" i="31"/>
  <c r="G20" i="31"/>
  <c r="E19" i="31"/>
  <c r="G19" i="31"/>
  <c r="E21" i="31"/>
  <c r="G21" i="31"/>
  <c r="E23" i="31"/>
  <c r="G23" i="31"/>
  <c r="E22" i="31"/>
  <c r="G22" i="31"/>
  <c r="E26" i="31"/>
  <c r="G26" i="31"/>
  <c r="E12" i="31"/>
  <c r="G12" i="31"/>
  <c r="E15" i="30"/>
  <c r="G15" i="30"/>
  <c r="G20" i="19"/>
  <c r="E13" i="30"/>
  <c r="G13" i="30"/>
  <c r="G19" i="19"/>
  <c r="E16" i="30"/>
  <c r="G16" i="30"/>
  <c r="E12" i="30"/>
  <c r="G12" i="30"/>
  <c r="E11" i="30"/>
  <c r="G11" i="30"/>
  <c r="E14" i="30"/>
  <c r="G14" i="30"/>
  <c r="E30" i="29"/>
  <c r="G30" i="29"/>
  <c r="F25" i="19"/>
  <c r="E29" i="29"/>
  <c r="G29" i="29"/>
  <c r="F24" i="19"/>
  <c r="E28" i="29"/>
  <c r="G28" i="29"/>
  <c r="F26" i="19"/>
  <c r="E27" i="29"/>
  <c r="G27" i="29"/>
  <c r="F17" i="19"/>
  <c r="E25" i="29"/>
  <c r="G25" i="29"/>
  <c r="F20" i="19"/>
  <c r="E24" i="29"/>
  <c r="G24" i="29"/>
  <c r="F19" i="19"/>
  <c r="E23" i="29"/>
  <c r="G23" i="29"/>
  <c r="F29" i="19"/>
  <c r="E22" i="29"/>
  <c r="G22" i="29"/>
  <c r="F14" i="19"/>
  <c r="E20" i="29"/>
  <c r="G20" i="29"/>
  <c r="F23" i="19"/>
  <c r="E26" i="29"/>
  <c r="G26" i="29"/>
  <c r="F21" i="19"/>
  <c r="E17" i="29"/>
  <c r="G17" i="29"/>
  <c r="F18" i="19"/>
  <c r="E18" i="29"/>
  <c r="G18" i="29"/>
  <c r="E21" i="29"/>
  <c r="G21" i="29"/>
  <c r="E19" i="29"/>
  <c r="G19" i="29"/>
  <c r="E16" i="29"/>
  <c r="G16" i="29"/>
  <c r="C23" i="19"/>
  <c r="C33" i="19"/>
  <c r="C25" i="19"/>
  <c r="C24" i="19"/>
  <c r="K18" i="19"/>
  <c r="C21" i="19"/>
  <c r="G13" i="27"/>
  <c r="G14" i="27"/>
  <c r="E12" i="29"/>
  <c r="G12" i="29"/>
  <c r="G15" i="27"/>
  <c r="E16" i="19"/>
  <c r="E14" i="29"/>
  <c r="G14" i="29"/>
  <c r="F16" i="19"/>
  <c r="K16" i="19"/>
  <c r="G16" i="27"/>
  <c r="E22" i="19"/>
  <c r="E15" i="29"/>
  <c r="G15" i="29"/>
  <c r="F22" i="19"/>
  <c r="K22" i="19"/>
  <c r="G17" i="27"/>
  <c r="G18" i="27"/>
  <c r="G19" i="27"/>
  <c r="G20" i="27"/>
  <c r="E21" i="19"/>
  <c r="K21" i="19"/>
  <c r="G21" i="27"/>
  <c r="E7" i="19"/>
  <c r="E10" i="29"/>
  <c r="G10" i="29"/>
  <c r="G22" i="27"/>
  <c r="E17" i="19"/>
  <c r="K17" i="19"/>
  <c r="G23" i="27"/>
  <c r="E14" i="19"/>
  <c r="K14" i="19"/>
  <c r="G24" i="27"/>
  <c r="E19" i="19"/>
  <c r="K19" i="19"/>
  <c r="G25" i="27"/>
  <c r="E20" i="19"/>
  <c r="K20" i="19"/>
  <c r="E11" i="29"/>
  <c r="G11" i="29"/>
  <c r="F13" i="19"/>
  <c r="K13" i="19"/>
  <c r="K23" i="19"/>
  <c r="K29" i="19"/>
  <c r="K26" i="19"/>
  <c r="K24" i="19"/>
  <c r="K25" i="19"/>
  <c r="E31" i="29"/>
  <c r="G31" i="29"/>
  <c r="F30" i="19"/>
  <c r="K30" i="19"/>
  <c r="E32" i="29"/>
  <c r="G32" i="29"/>
  <c r="G12" i="27"/>
  <c r="E13" i="29"/>
  <c r="G13" i="29"/>
  <c r="C14" i="19"/>
  <c r="D14" i="19"/>
  <c r="C19" i="19"/>
  <c r="D19" i="19"/>
  <c r="C20" i="19"/>
  <c r="D20" i="19"/>
  <c r="C11" i="19"/>
  <c r="D11" i="19"/>
  <c r="C12" i="19"/>
  <c r="D12" i="19"/>
  <c r="D16" i="19"/>
  <c r="C22" i="19"/>
  <c r="D22" i="19"/>
  <c r="C15" i="19"/>
  <c r="D15" i="19"/>
  <c r="C9" i="19"/>
  <c r="D9" i="19"/>
  <c r="C10" i="19"/>
  <c r="D10" i="19"/>
  <c r="D21" i="19"/>
  <c r="C7" i="19"/>
  <c r="D7" i="19"/>
  <c r="C17" i="19"/>
  <c r="D17" i="19"/>
  <c r="D8" i="19"/>
  <c r="C8" i="19"/>
  <c r="AE7" i="19"/>
  <c r="AD7" i="19"/>
  <c r="AI7" i="19"/>
  <c r="AJ7" i="19"/>
  <c r="AE8" i="19"/>
  <c r="AG8" i="19"/>
  <c r="AD8" i="19"/>
  <c r="AQ8" i="19"/>
  <c r="AE9" i="19"/>
  <c r="AD9" i="19"/>
  <c r="AI9" i="19"/>
  <c r="AJ9" i="19"/>
  <c r="AE10" i="19"/>
  <c r="AD10" i="19"/>
  <c r="AQ10" i="19"/>
  <c r="AE11" i="19"/>
  <c r="AD11" i="19"/>
  <c r="AI11" i="19"/>
  <c r="AJ11" i="19"/>
  <c r="AE12" i="19"/>
  <c r="AD12" i="19"/>
  <c r="AI12" i="19"/>
  <c r="AJ12" i="19"/>
  <c r="AE13" i="19"/>
  <c r="AD13" i="19"/>
  <c r="AI13" i="19"/>
  <c r="AJ13" i="19"/>
  <c r="AE14" i="19"/>
  <c r="AD14" i="19"/>
  <c r="AI14" i="19"/>
  <c r="AJ14" i="19"/>
  <c r="AE15" i="19"/>
  <c r="AG15" i="19"/>
  <c r="AD15" i="19"/>
  <c r="AQ15" i="19"/>
  <c r="AE16" i="19"/>
  <c r="AG16" i="19"/>
  <c r="AD16" i="19"/>
  <c r="AE17" i="19"/>
  <c r="AD17" i="19"/>
  <c r="AI17" i="19"/>
  <c r="AJ17" i="19"/>
  <c r="AQ17" i="19"/>
  <c r="AE18" i="19"/>
  <c r="AD18" i="19"/>
  <c r="AE19" i="19"/>
  <c r="AD19" i="19"/>
  <c r="AI19" i="19"/>
  <c r="AJ19" i="19"/>
  <c r="AE20" i="19"/>
  <c r="AD20" i="19"/>
  <c r="AI20" i="19"/>
  <c r="AJ20" i="19"/>
  <c r="AE21" i="19"/>
  <c r="AD21" i="19"/>
  <c r="AI21" i="19"/>
  <c r="AJ21" i="19"/>
  <c r="AE22" i="19"/>
  <c r="AD22" i="19"/>
  <c r="AQ22" i="19"/>
  <c r="AE23" i="19"/>
  <c r="AD23" i="19"/>
  <c r="AI23" i="19"/>
  <c r="AJ23" i="19"/>
  <c r="AE24" i="19"/>
  <c r="AG24" i="19"/>
  <c r="AD24" i="19"/>
  <c r="AQ24" i="19"/>
  <c r="AE25" i="19"/>
  <c r="AD25" i="19"/>
  <c r="AI25" i="19"/>
  <c r="AJ25" i="19"/>
  <c r="AE26" i="19"/>
  <c r="AD26" i="19"/>
  <c r="AI26" i="19"/>
  <c r="AJ26" i="19"/>
  <c r="AE27" i="19"/>
  <c r="AD27" i="19"/>
  <c r="AI27" i="19"/>
  <c r="AJ27" i="19"/>
  <c r="AE28" i="19"/>
  <c r="AD28" i="19"/>
  <c r="AI28" i="19"/>
  <c r="AJ28" i="19"/>
  <c r="AE29" i="19"/>
  <c r="AD29" i="19"/>
  <c r="AI29" i="19"/>
  <c r="AJ29" i="19"/>
  <c r="AE30" i="19"/>
  <c r="AD30" i="19"/>
  <c r="AI30" i="19"/>
  <c r="AJ30" i="19"/>
  <c r="AE31" i="19"/>
  <c r="AG31" i="19"/>
  <c r="AD31" i="19"/>
  <c r="AQ31" i="19"/>
  <c r="AE32" i="19"/>
  <c r="AG32" i="19"/>
  <c r="AD32" i="19"/>
  <c r="AE33" i="19"/>
  <c r="AD33" i="19"/>
  <c r="AI33" i="19"/>
  <c r="AJ33" i="19"/>
  <c r="AQ33" i="19"/>
  <c r="AE34" i="19"/>
  <c r="AD34" i="19"/>
  <c r="AE35" i="19"/>
  <c r="AD35" i="19"/>
  <c r="AQ35" i="19"/>
  <c r="AI35" i="19"/>
  <c r="AJ35" i="19"/>
  <c r="AC35" i="19"/>
  <c r="AP35" i="19"/>
  <c r="AB35" i="19"/>
  <c r="AO35" i="19"/>
  <c r="AQ34" i="19"/>
  <c r="AC34" i="19"/>
  <c r="AP34" i="19"/>
  <c r="AB34" i="19"/>
  <c r="AO34" i="19"/>
  <c r="AC33" i="19"/>
  <c r="AP33" i="19"/>
  <c r="AB33" i="19"/>
  <c r="AO33" i="19"/>
  <c r="AC32" i="19"/>
  <c r="AP32" i="19"/>
  <c r="AB32" i="19"/>
  <c r="AO32" i="19"/>
  <c r="AC31" i="19"/>
  <c r="AP31" i="19"/>
  <c r="AB31" i="19"/>
  <c r="AO31" i="19"/>
  <c r="AC30" i="19"/>
  <c r="AP30" i="19"/>
  <c r="AB30" i="19"/>
  <c r="AO30" i="19"/>
  <c r="AQ29" i="19"/>
  <c r="AC29" i="19"/>
  <c r="AP29" i="19"/>
  <c r="AB29" i="19"/>
  <c r="AO29" i="19"/>
  <c r="AQ28" i="19"/>
  <c r="AC28" i="19"/>
  <c r="AP28" i="19"/>
  <c r="AB28" i="19"/>
  <c r="AO28" i="19"/>
  <c r="AQ27" i="19"/>
  <c r="AC27" i="19"/>
  <c r="AP27" i="19"/>
  <c r="AB27" i="19"/>
  <c r="AO27" i="19"/>
  <c r="AC26" i="19"/>
  <c r="AP26" i="19"/>
  <c r="AB26" i="19"/>
  <c r="AO26" i="19"/>
  <c r="AQ25" i="19"/>
  <c r="AC25" i="19"/>
  <c r="AP25" i="19"/>
  <c r="AB25" i="19"/>
  <c r="AO25" i="19"/>
  <c r="AC24" i="19"/>
  <c r="AP24" i="19"/>
  <c r="AB24" i="19"/>
  <c r="AO24" i="19"/>
  <c r="AQ23" i="19"/>
  <c r="AC23" i="19"/>
  <c r="AP23" i="19"/>
  <c r="AB23" i="19"/>
  <c r="AO23" i="19"/>
  <c r="AC22" i="19"/>
  <c r="AP22" i="19"/>
  <c r="AB22" i="19"/>
  <c r="AO22" i="19"/>
  <c r="AQ21" i="19"/>
  <c r="AC21" i="19"/>
  <c r="AP21" i="19"/>
  <c r="AB21" i="19"/>
  <c r="AO21" i="19"/>
  <c r="AQ20" i="19"/>
  <c r="AC20" i="19"/>
  <c r="AP20" i="19"/>
  <c r="AB20" i="19"/>
  <c r="AO20" i="19"/>
  <c r="AQ19" i="19"/>
  <c r="AC19" i="19"/>
  <c r="AP19" i="19"/>
  <c r="AB19" i="19"/>
  <c r="AO19" i="19"/>
  <c r="AQ18" i="19"/>
  <c r="AC18" i="19"/>
  <c r="AP18" i="19"/>
  <c r="AB18" i="19"/>
  <c r="AO18" i="19"/>
  <c r="AC17" i="19"/>
  <c r="AP17" i="19"/>
  <c r="AB17" i="19"/>
  <c r="AO17" i="19"/>
  <c r="AQ16" i="19"/>
  <c r="AC16" i="19"/>
  <c r="AP16" i="19"/>
  <c r="AB16" i="19"/>
  <c r="AO16" i="19"/>
  <c r="AC15" i="19"/>
  <c r="AP15" i="19"/>
  <c r="AB15" i="19"/>
  <c r="AO15" i="19"/>
  <c r="AC14" i="19"/>
  <c r="AP14" i="19"/>
  <c r="AB14" i="19"/>
  <c r="AO14" i="19"/>
  <c r="AQ13" i="19"/>
  <c r="AC13" i="19"/>
  <c r="AP13" i="19"/>
  <c r="AB13" i="19"/>
  <c r="AO13" i="19"/>
  <c r="AQ12" i="19"/>
  <c r="AC12" i="19"/>
  <c r="AP12" i="19"/>
  <c r="AB12" i="19"/>
  <c r="AO12" i="19"/>
  <c r="AQ11" i="19"/>
  <c r="AC11" i="19"/>
  <c r="AP11" i="19"/>
  <c r="AB11" i="19"/>
  <c r="AO11" i="19"/>
  <c r="AC10" i="19"/>
  <c r="AP10" i="19"/>
  <c r="AB10" i="19"/>
  <c r="AO10" i="19"/>
  <c r="AQ9" i="19"/>
  <c r="AC9" i="19"/>
  <c r="AP9" i="19"/>
  <c r="AB9" i="19"/>
  <c r="AO9" i="19"/>
  <c r="AC8" i="19"/>
  <c r="AP8" i="19"/>
  <c r="AB8" i="19"/>
  <c r="AO8" i="19"/>
  <c r="AQ7" i="19"/>
  <c r="AC7" i="19"/>
  <c r="AP7" i="19"/>
  <c r="AB7" i="19"/>
  <c r="AO7" i="19"/>
  <c r="AE6" i="19"/>
  <c r="AD6" i="19"/>
  <c r="AC6" i="19"/>
  <c r="AB6" i="19"/>
  <c r="AG9" i="19"/>
  <c r="AG10" i="19"/>
  <c r="AG11" i="19"/>
  <c r="AG12" i="19"/>
  <c r="AG13" i="19"/>
  <c r="AG14" i="19"/>
  <c r="AG17" i="19"/>
  <c r="AG18" i="19"/>
  <c r="AG19" i="19"/>
  <c r="AG20" i="19"/>
  <c r="AG21" i="19"/>
  <c r="AG22" i="19"/>
  <c r="AG25" i="19"/>
  <c r="AG26" i="19"/>
  <c r="AG27" i="19"/>
  <c r="AG28" i="19"/>
  <c r="AG29" i="19"/>
  <c r="AG30" i="19"/>
  <c r="AG33" i="19"/>
  <c r="AG34" i="19"/>
  <c r="AG35" i="19"/>
  <c r="AQ32" i="19"/>
  <c r="AI34" i="19"/>
  <c r="AJ34" i="19"/>
  <c r="AI18" i="19"/>
  <c r="AJ18" i="19"/>
  <c r="AI22" i="19"/>
  <c r="AJ22" i="19"/>
  <c r="AI8" i="19"/>
  <c r="AJ8" i="19"/>
  <c r="AI10" i="19"/>
  <c r="AJ10" i="19"/>
  <c r="AI15" i="19"/>
  <c r="AJ15" i="19"/>
  <c r="AI16" i="19"/>
  <c r="AJ16" i="19"/>
  <c r="AI24" i="19"/>
  <c r="AJ24" i="19"/>
  <c r="AI31" i="19"/>
  <c r="AJ31" i="19"/>
  <c r="AI32" i="19"/>
  <c r="AJ32" i="19"/>
  <c r="AM20" i="19"/>
  <c r="AQ14" i="19"/>
  <c r="AQ30" i="19"/>
  <c r="AM31" i="19"/>
  <c r="AM27" i="19"/>
  <c r="AG23" i="19"/>
  <c r="AG7" i="19"/>
  <c r="AQ26" i="19"/>
  <c r="AM33" i="19"/>
  <c r="AM10" i="19"/>
  <c r="AM15" i="19"/>
  <c r="AM24" i="19"/>
  <c r="AM35" i="19"/>
  <c r="AM7" i="19"/>
  <c r="AM23" i="19"/>
  <c r="AM19" i="19"/>
  <c r="AM13" i="19"/>
  <c r="AM30" i="19"/>
  <c r="AM34" i="19"/>
  <c r="AM9" i="19"/>
  <c r="AM29" i="19"/>
  <c r="AM25" i="19"/>
  <c r="AM14" i="19"/>
  <c r="AM12" i="19"/>
  <c r="AM16" i="19"/>
  <c r="AM22" i="19"/>
  <c r="AM32" i="19"/>
  <c r="AM21" i="19"/>
  <c r="AM11" i="19"/>
  <c r="AM26" i="19"/>
  <c r="AM8" i="19"/>
  <c r="AM28" i="19"/>
  <c r="AM18" i="19"/>
  <c r="AM17" i="19"/>
</calcChain>
</file>

<file path=xl/sharedStrings.xml><?xml version="1.0" encoding="utf-8"?>
<sst xmlns="http://schemas.openxmlformats.org/spreadsheetml/2006/main" count="288" uniqueCount="149">
  <si>
    <t>Vard</t>
  </si>
  <si>
    <t>autom</t>
  </si>
  <si>
    <t>rez</t>
  </si>
  <si>
    <t>by</t>
  </si>
  <si>
    <t>cb</t>
  </si>
  <si>
    <t>ca</t>
  </si>
  <si>
    <t>Vieta</t>
  </si>
  <si>
    <t>Vardas Pavardė</t>
  </si>
  <si>
    <t>II etapo taškai</t>
  </si>
  <si>
    <t>Sezono taškai (įskaita)</t>
  </si>
  <si>
    <t>Sezono rezultatai (įskaita)</t>
  </si>
  <si>
    <t>I etapo   taškai</t>
  </si>
  <si>
    <t>III etapo taškai</t>
  </si>
  <si>
    <t>PRO klase</t>
  </si>
  <si>
    <t>Driver</t>
  </si>
  <si>
    <t>Qual</t>
  </si>
  <si>
    <t>Final</t>
  </si>
  <si>
    <t>Series</t>
  </si>
  <si>
    <t>GEDIMINAS LEVICKAS</t>
  </si>
  <si>
    <t>MANTAS KULVINSKAS</t>
  </si>
  <si>
    <t>EVALDAS KOVALENKA</t>
  </si>
  <si>
    <t>BENEDIKTAS ČIRBA</t>
  </si>
  <si>
    <t>Autoplius Lietuvos drifto čempionatas</t>
  </si>
  <si>
    <t>Andrius Vasiliauskas</t>
  </si>
  <si>
    <t>Ignas Daunoravičius</t>
  </si>
  <si>
    <t>Aurimas Vaškelis</t>
  </si>
  <si>
    <t>Linas Jančaras</t>
  </si>
  <si>
    <t>Timas Simniška</t>
  </si>
  <si>
    <t>Simas Kvietkauskas</t>
  </si>
  <si>
    <t>Simas Sinkevičius</t>
  </si>
  <si>
    <t>IV etapo taškai</t>
  </si>
  <si>
    <t>V etapo taškai</t>
  </si>
  <si>
    <t>VI etapo taškai</t>
  </si>
  <si>
    <t>Galvenais tiesnesis:  Gunārs Ķeipāns</t>
  </si>
  <si>
    <t>Galvenā sekretāre: Arta Klišāne</t>
  </si>
  <si>
    <t>GEDIMINAS IVANAUSKAS</t>
  </si>
  <si>
    <t>LT 86</t>
  </si>
  <si>
    <t>ANDRIUS SURPLYS</t>
  </si>
  <si>
    <t>LT 20</t>
  </si>
  <si>
    <t>LT 14</t>
  </si>
  <si>
    <t>LT 11</t>
  </si>
  <si>
    <t>LT 7</t>
  </si>
  <si>
    <t>LT9</t>
  </si>
  <si>
    <t>LT 2</t>
  </si>
  <si>
    <t>LT 10</t>
  </si>
  <si>
    <t>LT 13</t>
  </si>
  <si>
    <t>LT 23</t>
  </si>
  <si>
    <t>LT 100</t>
  </si>
  <si>
    <t>LT 1</t>
  </si>
  <si>
    <t>LT 15</t>
  </si>
  <si>
    <t>LT 5</t>
  </si>
  <si>
    <t>Nr</t>
  </si>
  <si>
    <t>05.05. - 06.05.2017.</t>
  </si>
  <si>
    <t xml:space="preserve"> Biķernieku kompleksā sporta bāze </t>
  </si>
  <si>
    <t>LT DRIFT CHAMPIONSHIP 1ST STAGE</t>
  </si>
  <si>
    <t>Qualification</t>
  </si>
  <si>
    <t>NR.</t>
  </si>
  <si>
    <t>Norbertas Daunoravičius</t>
  </si>
  <si>
    <t>Kęstutis Petronis</t>
  </si>
  <si>
    <t>LT 25</t>
  </si>
  <si>
    <t>LT 24</t>
  </si>
  <si>
    <t>LT 22</t>
  </si>
  <si>
    <t>LT 21</t>
  </si>
  <si>
    <t>LT 18</t>
  </si>
  <si>
    <t>LT 17</t>
  </si>
  <si>
    <t>LT 16</t>
  </si>
  <si>
    <t>LT 12</t>
  </si>
  <si>
    <t>LT 4</t>
  </si>
  <si>
    <t>LT 3</t>
  </si>
  <si>
    <t>Ronaldas Ramoška</t>
  </si>
  <si>
    <t>Kąstytis Alekna</t>
  </si>
  <si>
    <t>LT 8</t>
  </si>
  <si>
    <t>Startinis NR</t>
  </si>
  <si>
    <t>Dalyvis PRO lyga</t>
  </si>
  <si>
    <t>LT PRO LEAGUE PARTICIPANTS 2017</t>
  </si>
  <si>
    <t>Kestutis Kelpša</t>
  </si>
  <si>
    <t>Gediminas Levickas</t>
  </si>
  <si>
    <t>Valdas Vindzigelskis</t>
  </si>
  <si>
    <t>Džiugas Matusevičius</t>
  </si>
  <si>
    <t>Benediktas Čirba</t>
  </si>
  <si>
    <t>Igor Martynov</t>
  </si>
  <si>
    <t>Andrius Čibirka</t>
  </si>
  <si>
    <t>Donatas Macpreiksas</t>
  </si>
  <si>
    <t>Arūnas Černevičius</t>
  </si>
  <si>
    <t>Mantas Kulvinskas</t>
  </si>
  <si>
    <t>Andrius Surplys</t>
  </si>
  <si>
    <t>Lukas Garalevičius</t>
  </si>
  <si>
    <t>Gediminas Ivanauskas</t>
  </si>
  <si>
    <t>Evaldas Kovalenka</t>
  </si>
  <si>
    <t>Artūras Ravluškevičius</t>
  </si>
  <si>
    <t>Kastytis Alekna</t>
  </si>
  <si>
    <t>Vygantas Rimkus</t>
  </si>
  <si>
    <t>Arnas Kazokevičius</t>
  </si>
  <si>
    <t>Aleksandr Kolesnikovas</t>
  </si>
  <si>
    <t xml:space="preserve">PRO </t>
  </si>
  <si>
    <t>ANDRIUS VASILIAUSKAS</t>
  </si>
  <si>
    <t>SIMAS KVIETKAUSKAS</t>
  </si>
  <si>
    <t>IGOR MARTYNOV</t>
  </si>
  <si>
    <t>TIMAS SIMNIŠKA</t>
  </si>
  <si>
    <t>KĄSTYTIS ALEKNA</t>
  </si>
  <si>
    <t>VYGANTAS RIMKUS</t>
  </si>
  <si>
    <t>ARNAS KAZOKEVIČIUS</t>
  </si>
  <si>
    <t>AURIMAS VAŠKELIS</t>
  </si>
  <si>
    <t>ALEKSANDR KOLESNIKOVAS</t>
  </si>
  <si>
    <t>LDČ Autoplius Azo Uphill</t>
  </si>
  <si>
    <t>2017-06-02/03</t>
  </si>
  <si>
    <t>LT 6</t>
  </si>
  <si>
    <r>
      <rPr>
        <b/>
        <u/>
        <sz val="10"/>
        <rFont val="Arial"/>
        <family val="2"/>
      </rPr>
      <t xml:space="preserve">TAŠKŲ SKAIČIAVIMAS - </t>
    </r>
    <r>
      <rPr>
        <b/>
        <sz val="10"/>
        <rFont val="Arial"/>
        <family val="2"/>
      </rPr>
      <t xml:space="preserve">10% </t>
    </r>
    <r>
      <rPr>
        <sz val="10"/>
        <rFont val="Arial"/>
        <family val="2"/>
        <charset val="186"/>
      </rPr>
      <t xml:space="preserve">geriausio kvalifikacijos balo sumuojama su dalyvio taškais, gautais už užimtą vietą. </t>
    </r>
    <r>
      <rPr>
        <b/>
        <sz val="10"/>
        <rFont val="Arial"/>
        <family val="2"/>
      </rPr>
      <t xml:space="preserve">Dalyviui taškai skiriami pagal varžybose užimtą vietą (nepaisant vietos, užimtos įskaitoje). </t>
    </r>
    <r>
      <rPr>
        <sz val="10"/>
        <rFont val="Arial"/>
        <family val="2"/>
        <charset val="186"/>
      </rPr>
      <t>Etapo rezultatų taškai 1 vieta = 100 2 vieta = 88 3 vieta = 78 4 vieta = 69 5-8 vieta = 60 9-16 vieta = 50 17 – 32 vieta =25 33+ vieta = 1. LV ir EE etapų taškai skiriami pagal jų skaičiavimo metodikos lentelę.</t>
    </r>
  </si>
  <si>
    <t>LT 45</t>
  </si>
  <si>
    <t>LT 31</t>
  </si>
  <si>
    <t>LT 34</t>
  </si>
  <si>
    <t>LT 187</t>
  </si>
  <si>
    <t>LDČ III Etapas Tallinn</t>
  </si>
  <si>
    <t>2017-06-09/10</t>
  </si>
  <si>
    <t>ARTŪRAS RAVLUŠKEVIČIUS</t>
  </si>
  <si>
    <t>KĘSTUTIS KELPŠA</t>
  </si>
  <si>
    <t>VALDAS VINDŽIGELSKIS</t>
  </si>
  <si>
    <t>ANDRIUS ČIBIRKA</t>
  </si>
  <si>
    <t>DŽIUGAS MATUSEVIČIUS</t>
  </si>
  <si>
    <t>LUKAS GARALEVIČIUS</t>
  </si>
  <si>
    <t>DONATAS MACPREIKŠAS</t>
  </si>
  <si>
    <t>ARUNAS ČERNEVIČIUS</t>
  </si>
  <si>
    <t>ARŪNAS ČERNEVIČIUS</t>
  </si>
  <si>
    <t>Robertas Rapkauskas</t>
  </si>
  <si>
    <t>ROBERTAS RAPKAUSKAS</t>
  </si>
  <si>
    <t>LT 40</t>
  </si>
  <si>
    <t>LDČ 4 ETAPAS Liqui-Moly Drift Show</t>
  </si>
  <si>
    <t>LDČ 5 ETAPAS Gera Dovana Drift</t>
  </si>
  <si>
    <t>Paulius Petraitis</t>
  </si>
  <si>
    <t>Vygandas Rimkus</t>
  </si>
  <si>
    <t>PAULIUS PETRAITIS</t>
  </si>
  <si>
    <t>LT 47</t>
  </si>
  <si>
    <t>20-21/07/2017</t>
  </si>
  <si>
    <t>Valdas Vindžigelskis</t>
  </si>
  <si>
    <t>LDČ 6 ETAPAS Certina Uphill</t>
  </si>
  <si>
    <t>Linas Klevinskas</t>
  </si>
  <si>
    <t>Valdas Vindžigeskis</t>
  </si>
  <si>
    <t>Darius Kepežinskas</t>
  </si>
  <si>
    <t>Edmunds Berzins</t>
  </si>
  <si>
    <t>EVALDAS Šiliauskas</t>
  </si>
  <si>
    <t>LT 97</t>
  </si>
  <si>
    <t>LT 94</t>
  </si>
  <si>
    <t>LT 92</t>
  </si>
  <si>
    <t>EVALDAS ŠILIAUSKAS</t>
  </si>
  <si>
    <t>DARIUS KEPEŽINSKAS</t>
  </si>
  <si>
    <t>LINAS KLEVINSKAS</t>
  </si>
  <si>
    <t>LINAS JANČARAS</t>
  </si>
  <si>
    <t>Parengė: Emilija Paliulytė</t>
  </si>
  <si>
    <t>Varžybų sekretorė: Emilija Paliulytė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</si>
</sst>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&quot; &quot;[$kr-425];[Red]&quot;-&quot;#,##0.00&quot; &quot;[$kr-425]"/>
    <numFmt numFmtId="165" formatCode="[$-425]General"/>
  </numFmts>
  <fonts count="30" x14ac:knownFonts="1">
    <font>
      <sz val="10"/>
      <name val="Arial"/>
      <family val="2"/>
      <charset val="186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186"/>
    </font>
    <font>
      <b/>
      <sz val="16"/>
      <color indexed="8"/>
      <name val="Calibri"/>
      <family val="2"/>
      <charset val="1"/>
    </font>
    <font>
      <b/>
      <sz val="12"/>
      <color indexed="8"/>
      <name val="Calibri"/>
      <family val="2"/>
      <charset val="1"/>
    </font>
    <font>
      <b/>
      <sz val="11"/>
      <color indexed="8"/>
      <name val="Calibri"/>
      <family val="2"/>
      <charset val="1"/>
    </font>
    <font>
      <sz val="11"/>
      <name val="Calibri"/>
      <family val="2"/>
      <charset val="186"/>
    </font>
    <font>
      <sz val="11"/>
      <color theme="0"/>
      <name val="Calibri"/>
      <family val="2"/>
      <charset val="186"/>
    </font>
    <font>
      <sz val="10"/>
      <color rgb="FF000000"/>
      <name val="Arial"/>
    </font>
    <font>
      <sz val="10"/>
      <name val="Arial"/>
      <family val="2"/>
      <charset val="186"/>
    </font>
    <font>
      <b/>
      <sz val="11"/>
      <color theme="1"/>
      <name val="Times New Roman"/>
      <family val="1"/>
      <charset val="186"/>
    </font>
    <font>
      <b/>
      <sz val="10"/>
      <name val="Arial"/>
      <family val="2"/>
    </font>
    <font>
      <sz val="11"/>
      <color rgb="FF000000"/>
      <name val="Calibri"/>
      <family val="2"/>
      <charset val="186"/>
    </font>
    <font>
      <b/>
      <sz val="11"/>
      <color rgb="FF000000"/>
      <name val="Calibri"/>
      <family val="2"/>
      <charset val="186"/>
      <scheme val="minor"/>
    </font>
    <font>
      <b/>
      <i/>
      <sz val="11"/>
      <color rgb="FF000000"/>
      <name val="Calibri"/>
      <family val="2"/>
      <charset val="186"/>
      <scheme val="minor"/>
    </font>
    <font>
      <sz val="11"/>
      <color rgb="FF000000"/>
      <name val="Calibri"/>
      <family val="2"/>
      <charset val="186"/>
      <scheme val="minor"/>
    </font>
    <font>
      <sz val="10"/>
      <name val="Arial"/>
      <family val="2"/>
    </font>
    <font>
      <sz val="11"/>
      <color theme="1"/>
      <name val="Calibri"/>
      <family val="2"/>
      <charset val="186"/>
      <scheme val="minor"/>
    </font>
    <font>
      <b/>
      <sz val="11"/>
      <color theme="1"/>
      <name val="Calibri"/>
      <family val="2"/>
      <charset val="186"/>
      <scheme val="minor"/>
    </font>
    <font>
      <u/>
      <sz val="10"/>
      <color theme="10"/>
      <name val="Arial"/>
      <family val="2"/>
      <charset val="186"/>
    </font>
    <font>
      <u/>
      <sz val="10"/>
      <color theme="11"/>
      <name val="Arial"/>
      <family val="2"/>
      <charset val="186"/>
    </font>
    <font>
      <b/>
      <sz val="11"/>
      <color rgb="FF3F3F3F"/>
      <name val="Calibri"/>
      <family val="2"/>
      <charset val="186"/>
      <scheme val="minor"/>
    </font>
    <font>
      <sz val="11"/>
      <color rgb="FFFA7D00"/>
      <name val="Calibri"/>
      <family val="2"/>
      <charset val="186"/>
      <scheme val="minor"/>
    </font>
    <font>
      <b/>
      <sz val="10"/>
      <color theme="1"/>
      <name val="Calibri"/>
      <family val="2"/>
      <scheme val="minor"/>
    </font>
    <font>
      <sz val="11"/>
      <color rgb="FF000000"/>
      <name val="Arial"/>
      <family val="2"/>
      <charset val="186"/>
    </font>
    <font>
      <sz val="11"/>
      <color theme="1"/>
      <name val="Arial"/>
      <family val="2"/>
      <charset val="186"/>
    </font>
    <font>
      <b/>
      <u/>
      <sz val="10"/>
      <name val="Arial"/>
      <family val="2"/>
    </font>
    <font>
      <sz val="8"/>
      <name val="Arial"/>
      <family val="2"/>
      <charset val="186"/>
    </font>
    <font>
      <sz val="12"/>
      <color theme="1"/>
      <name val="Arial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2F2F2"/>
      </patternFill>
    </fill>
    <fill>
      <patternFill patternType="solid">
        <fgColor rgb="FFFF0000"/>
        <bgColor indexed="64"/>
      </patternFill>
    </fill>
  </fills>
  <borders count="61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indexed="8"/>
      </top>
      <bottom style="thin">
        <color indexed="8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/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thin">
        <color rgb="FF000000"/>
      </right>
      <top style="medium">
        <color auto="1"/>
      </top>
      <bottom style="medium">
        <color auto="1"/>
      </bottom>
      <diagonal/>
    </border>
    <border>
      <left style="thin">
        <color rgb="FF000000"/>
      </left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indexed="8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indexed="8"/>
      </top>
      <bottom style="thin">
        <color indexed="8"/>
      </bottom>
      <diagonal/>
    </border>
    <border>
      <left style="medium">
        <color auto="1"/>
      </left>
      <right style="medium">
        <color auto="1"/>
      </right>
      <top style="thin">
        <color indexed="8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indexed="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indexed="8"/>
      </bottom>
      <diagonal/>
    </border>
    <border>
      <left style="thin">
        <color indexed="8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auto="1"/>
      </top>
      <bottom/>
      <diagonal/>
    </border>
    <border>
      <left style="thin">
        <color rgb="FF000000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medium">
        <color auto="1"/>
      </bottom>
      <diagonal/>
    </border>
  </borders>
  <cellStyleXfs count="29">
    <xf numFmtId="0" fontId="0" fillId="0" borderId="0"/>
    <xf numFmtId="0" fontId="3" fillId="0" borderId="0"/>
    <xf numFmtId="0" fontId="9" fillId="0" borderId="0"/>
    <xf numFmtId="0" fontId="2" fillId="0" borderId="0"/>
    <xf numFmtId="0" fontId="10" fillId="0" borderId="0"/>
    <xf numFmtId="164" fontId="13" fillId="0" borderId="0"/>
    <xf numFmtId="165" fontId="13" fillId="0" borderId="0"/>
    <xf numFmtId="0" fontId="17" fillId="0" borderId="0"/>
    <xf numFmtId="164" fontId="18" fillId="0" borderId="0"/>
    <xf numFmtId="0" fontId="18" fillId="0" borderId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4" borderId="25" applyNumberFormat="0" applyAlignment="0" applyProtection="0"/>
    <xf numFmtId="0" fontId="23" fillId="0" borderId="26" applyNumberFormat="0" applyFill="0" applyAlignment="0" applyProtection="0"/>
    <xf numFmtId="164" fontId="1" fillId="0" borderId="0"/>
  </cellStyleXfs>
  <cellXfs count="134">
    <xf numFmtId="0" fontId="0" fillId="0" borderId="0" xfId="0"/>
    <xf numFmtId="0" fontId="3" fillId="0" borderId="0" xfId="1"/>
    <xf numFmtId="0" fontId="3" fillId="0" borderId="0" xfId="1" applyAlignment="1">
      <alignment horizontal="center"/>
    </xf>
    <xf numFmtId="0" fontId="3" fillId="0" borderId="1" xfId="1" applyFont="1" applyBorder="1" applyAlignment="1">
      <alignment horizontal="center"/>
    </xf>
    <xf numFmtId="0" fontId="8" fillId="0" borderId="0" xfId="1" applyFont="1"/>
    <xf numFmtId="2" fontId="8" fillId="0" borderId="0" xfId="1" applyNumberFormat="1" applyFont="1"/>
    <xf numFmtId="0" fontId="7" fillId="0" borderId="0" xfId="1" applyFont="1"/>
    <xf numFmtId="0" fontId="8" fillId="2" borderId="0" xfId="1" applyFont="1" applyFill="1"/>
    <xf numFmtId="0" fontId="6" fillId="0" borderId="1" xfId="1" applyFont="1" applyBorder="1" applyAlignment="1">
      <alignment horizontal="center" vertical="center"/>
    </xf>
    <xf numFmtId="0" fontId="3" fillId="0" borderId="4" xfId="1" applyNumberFormat="1" applyFont="1" applyBorder="1" applyAlignment="1">
      <alignment horizontal="center"/>
    </xf>
    <xf numFmtId="0" fontId="2" fillId="0" borderId="0" xfId="3"/>
    <xf numFmtId="0" fontId="11" fillId="0" borderId="0" xfId="3" applyFont="1" applyAlignment="1">
      <alignment horizontal="left" vertical="center"/>
    </xf>
    <xf numFmtId="0" fontId="14" fillId="0" borderId="0" xfId="5" applyNumberFormat="1" applyFont="1" applyBorder="1" applyAlignment="1">
      <alignment horizontal="center" vertical="center"/>
    </xf>
    <xf numFmtId="165" fontId="14" fillId="0" borderId="9" xfId="6" applyFont="1" applyBorder="1" applyAlignment="1">
      <alignment horizontal="center" vertical="center"/>
    </xf>
    <xf numFmtId="165" fontId="14" fillId="0" borderId="10" xfId="6" applyFont="1" applyBorder="1" applyAlignment="1">
      <alignment horizontal="center"/>
    </xf>
    <xf numFmtId="165" fontId="14" fillId="2" borderId="11" xfId="6" applyFont="1" applyFill="1" applyBorder="1" applyAlignment="1">
      <alignment horizontal="center"/>
    </xf>
    <xf numFmtId="165" fontId="14" fillId="2" borderId="12" xfId="6" applyFont="1" applyFill="1" applyBorder="1" applyAlignment="1">
      <alignment horizontal="center"/>
    </xf>
    <xf numFmtId="165" fontId="15" fillId="2" borderId="13" xfId="6" applyFont="1" applyFill="1" applyBorder="1" applyAlignment="1">
      <alignment horizontal="center"/>
    </xf>
    <xf numFmtId="165" fontId="16" fillId="0" borderId="5" xfId="6" applyFont="1" applyBorder="1" applyAlignment="1">
      <alignment horizontal="center" vertical="center"/>
    </xf>
    <xf numFmtId="0" fontId="6" fillId="0" borderId="2" xfId="1" applyFont="1" applyBorder="1" applyAlignment="1">
      <alignment horizontal="center" vertical="center"/>
    </xf>
    <xf numFmtId="0" fontId="3" fillId="0" borderId="3" xfId="1" applyFont="1" applyBorder="1" applyAlignment="1">
      <alignment horizontal="left"/>
    </xf>
    <xf numFmtId="0" fontId="3" fillId="0" borderId="16" xfId="1" applyFont="1" applyBorder="1" applyAlignment="1">
      <alignment horizontal="left"/>
    </xf>
    <xf numFmtId="0" fontId="3" fillId="0" borderId="14" xfId="1" applyNumberFormat="1" applyFont="1" applyBorder="1" applyAlignment="1">
      <alignment horizontal="center"/>
    </xf>
    <xf numFmtId="0" fontId="3" fillId="0" borderId="14" xfId="1" applyNumberFormat="1" applyBorder="1" applyAlignment="1">
      <alignment horizontal="center"/>
    </xf>
    <xf numFmtId="0" fontId="3" fillId="0" borderId="20" xfId="1" applyNumberFormat="1" applyFont="1" applyBorder="1" applyAlignment="1">
      <alignment horizontal="center"/>
    </xf>
    <xf numFmtId="0" fontId="3" fillId="0" borderId="0" xfId="1" applyBorder="1" applyAlignment="1">
      <alignment horizontal="center"/>
    </xf>
    <xf numFmtId="0" fontId="3" fillId="0" borderId="0" xfId="1" applyBorder="1"/>
    <xf numFmtId="0" fontId="5" fillId="0" borderId="0" xfId="1" applyFont="1" applyBorder="1" applyAlignment="1">
      <alignment horizontal="center"/>
    </xf>
    <xf numFmtId="0" fontId="4" fillId="0" borderId="0" xfId="1" applyFont="1" applyBorder="1" applyAlignment="1">
      <alignment horizontal="center"/>
    </xf>
    <xf numFmtId="0" fontId="6" fillId="0" borderId="22" xfId="1" applyFont="1" applyBorder="1" applyAlignment="1">
      <alignment horizontal="center" vertical="center" wrapText="1"/>
    </xf>
    <xf numFmtId="0" fontId="6" fillId="0" borderId="24" xfId="1" applyFont="1" applyBorder="1" applyAlignment="1">
      <alignment horizontal="center" vertical="center" wrapText="1"/>
    </xf>
    <xf numFmtId="0" fontId="6" fillId="0" borderId="8" xfId="1" applyFont="1" applyBorder="1" applyAlignment="1">
      <alignment horizontal="center" vertical="center" wrapText="1"/>
    </xf>
    <xf numFmtId="0" fontId="24" fillId="0" borderId="0" xfId="3" applyFont="1"/>
    <xf numFmtId="165" fontId="15" fillId="3" borderId="27" xfId="6" applyFont="1" applyFill="1" applyBorder="1" applyAlignment="1">
      <alignment horizontal="center"/>
    </xf>
    <xf numFmtId="0" fontId="19" fillId="3" borderId="28" xfId="28" applyNumberFormat="1" applyFont="1" applyFill="1" applyBorder="1" applyAlignment="1">
      <alignment horizontal="center"/>
    </xf>
    <xf numFmtId="0" fontId="25" fillId="3" borderId="28" xfId="3" applyFont="1" applyFill="1" applyBorder="1" applyAlignment="1">
      <alignment horizontal="center"/>
    </xf>
    <xf numFmtId="0" fontId="26" fillId="3" borderId="28" xfId="3" applyFont="1" applyFill="1" applyBorder="1" applyAlignment="1">
      <alignment horizontal="center"/>
    </xf>
    <xf numFmtId="0" fontId="14" fillId="3" borderId="28" xfId="5" applyNumberFormat="1" applyFont="1" applyFill="1" applyBorder="1" applyAlignment="1">
      <alignment horizontal="center"/>
    </xf>
    <xf numFmtId="0" fontId="19" fillId="0" borderId="28" xfId="28" applyNumberFormat="1" applyFont="1" applyBorder="1" applyAlignment="1">
      <alignment horizontal="center"/>
    </xf>
    <xf numFmtId="165" fontId="14" fillId="3" borderId="28" xfId="6" applyFont="1" applyFill="1" applyBorder="1" applyAlignment="1">
      <alignment horizontal="center"/>
    </xf>
    <xf numFmtId="0" fontId="14" fillId="3" borderId="15" xfId="5" applyNumberFormat="1" applyFont="1" applyFill="1" applyBorder="1" applyAlignment="1">
      <alignment horizontal="center"/>
    </xf>
    <xf numFmtId="0" fontId="19" fillId="3" borderId="15" xfId="28" applyNumberFormat="1" applyFont="1" applyFill="1" applyBorder="1" applyAlignment="1">
      <alignment horizontal="center"/>
    </xf>
    <xf numFmtId="0" fontId="19" fillId="0" borderId="15" xfId="3" applyFont="1" applyBorder="1" applyAlignment="1">
      <alignment horizontal="center"/>
    </xf>
    <xf numFmtId="0" fontId="19" fillId="0" borderId="28" xfId="3" applyFont="1" applyBorder="1" applyAlignment="1">
      <alignment horizontal="center"/>
    </xf>
    <xf numFmtId="0" fontId="25" fillId="0" borderId="28" xfId="3" applyFont="1" applyBorder="1" applyAlignment="1">
      <alignment horizontal="center"/>
    </xf>
    <xf numFmtId="0" fontId="26" fillId="0" borderId="28" xfId="3" applyFont="1" applyBorder="1" applyAlignment="1">
      <alignment horizontal="center"/>
    </xf>
    <xf numFmtId="2" fontId="25" fillId="3" borderId="28" xfId="3" applyNumberFormat="1" applyFont="1" applyFill="1" applyBorder="1" applyAlignment="1">
      <alignment horizontal="center"/>
    </xf>
    <xf numFmtId="2" fontId="25" fillId="0" borderId="28" xfId="3" applyNumberFormat="1" applyFont="1" applyBorder="1" applyAlignment="1">
      <alignment horizontal="center"/>
    </xf>
    <xf numFmtId="0" fontId="0" fillId="0" borderId="0" xfId="0" applyAlignment="1">
      <alignment wrapText="1"/>
    </xf>
    <xf numFmtId="0" fontId="22" fillId="4" borderId="29" xfId="26" applyBorder="1"/>
    <xf numFmtId="0" fontId="0" fillId="0" borderId="28" xfId="0" applyBorder="1"/>
    <xf numFmtId="0" fontId="6" fillId="0" borderId="30" xfId="1" applyFont="1" applyBorder="1" applyAlignment="1">
      <alignment horizontal="center" vertical="center"/>
    </xf>
    <xf numFmtId="0" fontId="6" fillId="0" borderId="31" xfId="1" applyFont="1" applyBorder="1" applyAlignment="1">
      <alignment horizontal="center" vertical="center"/>
    </xf>
    <xf numFmtId="165" fontId="14" fillId="0" borderId="32" xfId="6" applyFont="1" applyBorder="1" applyAlignment="1">
      <alignment horizontal="center"/>
    </xf>
    <xf numFmtId="165" fontId="14" fillId="2" borderId="33" xfId="6" applyFont="1" applyFill="1" applyBorder="1" applyAlignment="1">
      <alignment horizontal="center"/>
    </xf>
    <xf numFmtId="165" fontId="14" fillId="2" borderId="34" xfId="6" applyFont="1" applyFill="1" applyBorder="1" applyAlignment="1">
      <alignment horizontal="center"/>
    </xf>
    <xf numFmtId="165" fontId="15" fillId="2" borderId="35" xfId="6" applyFont="1" applyFill="1" applyBorder="1" applyAlignment="1">
      <alignment horizontal="center"/>
    </xf>
    <xf numFmtId="0" fontId="0" fillId="0" borderId="28" xfId="0" applyNumberFormat="1" applyBorder="1"/>
    <xf numFmtId="0" fontId="0" fillId="0" borderId="3" xfId="0" applyBorder="1"/>
    <xf numFmtId="0" fontId="3" fillId="0" borderId="28" xfId="1" applyFont="1" applyBorder="1" applyAlignment="1">
      <alignment horizontal="left"/>
    </xf>
    <xf numFmtId="0" fontId="3" fillId="0" borderId="36" xfId="1" applyFont="1" applyBorder="1" applyAlignment="1">
      <alignment horizontal="left"/>
    </xf>
    <xf numFmtId="0" fontId="0" fillId="0" borderId="37" xfId="0" applyBorder="1"/>
    <xf numFmtId="0" fontId="0" fillId="0" borderId="37" xfId="0" applyNumberFormat="1" applyBorder="1"/>
    <xf numFmtId="0" fontId="0" fillId="0" borderId="38" xfId="0" applyBorder="1"/>
    <xf numFmtId="0" fontId="0" fillId="0" borderId="39" xfId="0" applyBorder="1"/>
    <xf numFmtId="0" fontId="0" fillId="0" borderId="39" xfId="0" applyNumberFormat="1" applyBorder="1"/>
    <xf numFmtId="0" fontId="0" fillId="0" borderId="40" xfId="0" applyBorder="1"/>
    <xf numFmtId="0" fontId="0" fillId="0" borderId="41" xfId="0" applyBorder="1"/>
    <xf numFmtId="0" fontId="0" fillId="0" borderId="36" xfId="0" applyBorder="1"/>
    <xf numFmtId="0" fontId="0" fillId="0" borderId="36" xfId="0" applyNumberFormat="1" applyBorder="1"/>
    <xf numFmtId="0" fontId="0" fillId="0" borderId="42" xfId="0" applyBorder="1"/>
    <xf numFmtId="1" fontId="0" fillId="0" borderId="36" xfId="0" applyNumberFormat="1" applyBorder="1"/>
    <xf numFmtId="0" fontId="0" fillId="0" borderId="43" xfId="0" applyBorder="1"/>
    <xf numFmtId="0" fontId="0" fillId="0" borderId="44" xfId="0" applyBorder="1"/>
    <xf numFmtId="0" fontId="0" fillId="0" borderId="44" xfId="0" applyNumberFormat="1" applyBorder="1"/>
    <xf numFmtId="0" fontId="0" fillId="0" borderId="45" xfId="0" applyBorder="1"/>
    <xf numFmtId="0" fontId="0" fillId="0" borderId="47" xfId="0" applyBorder="1"/>
    <xf numFmtId="0" fontId="0" fillId="0" borderId="46" xfId="0" applyBorder="1"/>
    <xf numFmtId="0" fontId="0" fillId="0" borderId="27" xfId="0" applyBorder="1"/>
    <xf numFmtId="0" fontId="0" fillId="0" borderId="20" xfId="0" applyBorder="1"/>
    <xf numFmtId="1" fontId="0" fillId="0" borderId="48" xfId="0" applyNumberFormat="1" applyBorder="1"/>
    <xf numFmtId="0" fontId="0" fillId="0" borderId="3" xfId="0" applyNumberFormat="1" applyBorder="1"/>
    <xf numFmtId="1" fontId="0" fillId="0" borderId="3" xfId="0" applyNumberFormat="1" applyBorder="1"/>
    <xf numFmtId="0" fontId="0" fillId="0" borderId="48" xfId="0" applyBorder="1"/>
    <xf numFmtId="0" fontId="0" fillId="0" borderId="22" xfId="0" applyBorder="1"/>
    <xf numFmtId="0" fontId="0" fillId="0" borderId="49" xfId="0" applyBorder="1"/>
    <xf numFmtId="0" fontId="0" fillId="0" borderId="49" xfId="0" applyNumberFormat="1" applyBorder="1"/>
    <xf numFmtId="0" fontId="0" fillId="0" borderId="51" xfId="0" applyBorder="1"/>
    <xf numFmtId="2" fontId="0" fillId="0" borderId="0" xfId="0" applyNumberFormat="1"/>
    <xf numFmtId="0" fontId="0" fillId="0" borderId="50" xfId="0" applyBorder="1"/>
    <xf numFmtId="2" fontId="0" fillId="0" borderId="46" xfId="0" applyNumberFormat="1" applyBorder="1"/>
    <xf numFmtId="2" fontId="0" fillId="0" borderId="36" xfId="0" applyNumberFormat="1" applyBorder="1"/>
    <xf numFmtId="2" fontId="3" fillId="0" borderId="23" xfId="1" applyNumberFormat="1" applyFont="1" applyBorder="1" applyAlignment="1">
      <alignment horizontal="center"/>
    </xf>
    <xf numFmtId="2" fontId="3" fillId="0" borderId="4" xfId="1" applyNumberFormat="1" applyFont="1" applyBorder="1" applyAlignment="1">
      <alignment horizontal="center"/>
    </xf>
    <xf numFmtId="0" fontId="29" fillId="0" borderId="36" xfId="0" applyFont="1" applyBorder="1" applyAlignment="1">
      <alignment wrapText="1"/>
    </xf>
    <xf numFmtId="2" fontId="0" fillId="0" borderId="49" xfId="0" applyNumberFormat="1" applyBorder="1"/>
    <xf numFmtId="1" fontId="0" fillId="0" borderId="50" xfId="0" applyNumberFormat="1" applyBorder="1"/>
    <xf numFmtId="0" fontId="29" fillId="0" borderId="37" xfId="0" applyFont="1" applyBorder="1" applyAlignment="1">
      <alignment wrapText="1"/>
    </xf>
    <xf numFmtId="1" fontId="0" fillId="0" borderId="37" xfId="0" applyNumberFormat="1" applyBorder="1"/>
    <xf numFmtId="2" fontId="0" fillId="0" borderId="52" xfId="0" applyNumberFormat="1" applyBorder="1"/>
    <xf numFmtId="2" fontId="0" fillId="0" borderId="39" xfId="0" applyNumberFormat="1" applyBorder="1"/>
    <xf numFmtId="2" fontId="0" fillId="0" borderId="22" xfId="0" applyNumberFormat="1" applyBorder="1"/>
    <xf numFmtId="0" fontId="0" fillId="0" borderId="57" xfId="0" applyBorder="1"/>
    <xf numFmtId="0" fontId="0" fillId="0" borderId="58" xfId="0" applyBorder="1"/>
    <xf numFmtId="0" fontId="0" fillId="0" borderId="59" xfId="0" applyBorder="1"/>
    <xf numFmtId="0" fontId="0" fillId="0" borderId="60" xfId="0" applyBorder="1"/>
    <xf numFmtId="1" fontId="0" fillId="0" borderId="53" xfId="0" applyNumberFormat="1" applyBorder="1"/>
    <xf numFmtId="1" fontId="0" fillId="0" borderId="54" xfId="0" applyNumberFormat="1" applyBorder="1"/>
    <xf numFmtId="1" fontId="0" fillId="0" borderId="55" xfId="0" applyNumberFormat="1" applyBorder="1"/>
    <xf numFmtId="1" fontId="0" fillId="0" borderId="56" xfId="0" applyNumberFormat="1" applyBorder="1"/>
    <xf numFmtId="0" fontId="29" fillId="0" borderId="46" xfId="0" applyFont="1" applyBorder="1" applyAlignment="1">
      <alignment wrapText="1"/>
    </xf>
    <xf numFmtId="0" fontId="29" fillId="0" borderId="22" xfId="0" applyFont="1" applyBorder="1" applyAlignment="1">
      <alignment wrapText="1"/>
    </xf>
    <xf numFmtId="2" fontId="3" fillId="0" borderId="21" xfId="1" applyNumberFormat="1" applyFont="1" applyBorder="1" applyAlignment="1">
      <alignment horizontal="center"/>
    </xf>
    <xf numFmtId="2" fontId="3" fillId="0" borderId="17" xfId="1" applyNumberFormat="1" applyFont="1" applyBorder="1" applyAlignment="1">
      <alignment horizontal="center"/>
    </xf>
    <xf numFmtId="2" fontId="7" fillId="0" borderId="17" xfId="1" applyNumberFormat="1" applyFont="1" applyBorder="1" applyAlignment="1">
      <alignment horizontal="center"/>
    </xf>
    <xf numFmtId="2" fontId="3" fillId="0" borderId="18" xfId="1" applyNumberFormat="1" applyFont="1" applyBorder="1" applyAlignment="1">
      <alignment horizontal="center"/>
    </xf>
    <xf numFmtId="2" fontId="3" fillId="0" borderId="14" xfId="1" applyNumberFormat="1" applyFont="1" applyBorder="1" applyAlignment="1">
      <alignment horizontal="center"/>
    </xf>
    <xf numFmtId="2" fontId="3" fillId="0" borderId="19" xfId="1" applyNumberFormat="1" applyFont="1" applyBorder="1" applyAlignment="1">
      <alignment horizontal="center"/>
    </xf>
    <xf numFmtId="2" fontId="3" fillId="5" borderId="21" xfId="1" applyNumberFormat="1" applyFont="1" applyFill="1" applyBorder="1" applyAlignment="1">
      <alignment horizontal="center"/>
    </xf>
    <xf numFmtId="2" fontId="3" fillId="5" borderId="4" xfId="1" applyNumberFormat="1" applyFont="1" applyFill="1" applyBorder="1" applyAlignment="1">
      <alignment horizontal="center"/>
    </xf>
    <xf numFmtId="2" fontId="0" fillId="0" borderId="44" xfId="0" applyNumberFormat="1" applyBorder="1"/>
    <xf numFmtId="2" fontId="0" fillId="0" borderId="37" xfId="0" applyNumberFormat="1" applyBorder="1"/>
    <xf numFmtId="0" fontId="3" fillId="0" borderId="0" xfId="1" applyFill="1"/>
    <xf numFmtId="0" fontId="0" fillId="0" borderId="0" xfId="0" applyFont="1" applyAlignment="1">
      <alignment horizontal="center" wrapText="1"/>
    </xf>
    <xf numFmtId="0" fontId="17" fillId="0" borderId="0" xfId="0" applyFont="1" applyAlignment="1">
      <alignment horizontal="center" wrapText="1"/>
    </xf>
    <xf numFmtId="0" fontId="23" fillId="0" borderId="26" xfId="27" applyAlignment="1">
      <alignment horizontal="center"/>
    </xf>
    <xf numFmtId="0" fontId="2" fillId="3" borderId="0" xfId="3" applyFill="1" applyAlignment="1">
      <alignment horizontal="center" vertical="center" wrapText="1"/>
    </xf>
    <xf numFmtId="0" fontId="12" fillId="3" borderId="0" xfId="3" applyFont="1" applyFill="1" applyAlignment="1">
      <alignment horizontal="center"/>
    </xf>
    <xf numFmtId="0" fontId="14" fillId="2" borderId="6" xfId="5" applyNumberFormat="1" applyFont="1" applyFill="1" applyBorder="1" applyAlignment="1">
      <alignment horizontal="center"/>
    </xf>
    <xf numFmtId="0" fontId="14" fillId="2" borderId="7" xfId="5" applyNumberFormat="1" applyFont="1" applyFill="1" applyBorder="1" applyAlignment="1">
      <alignment horizontal="center"/>
    </xf>
    <xf numFmtId="0" fontId="14" fillId="2" borderId="8" xfId="5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12" fillId="0" borderId="0" xfId="0" applyFont="1" applyAlignment="1">
      <alignment horizontal="center"/>
    </xf>
    <xf numFmtId="14" fontId="0" fillId="0" borderId="0" xfId="0" applyNumberFormat="1" applyAlignment="1">
      <alignment horizontal="center"/>
    </xf>
  </cellXfs>
  <cellStyles count="29">
    <cellStyle name="Excel Built-in Normal" xfId="1"/>
    <cellStyle name="Excel Built-in Normal 3" xfId="6"/>
    <cellStyle name="Excel Built-in Normal 4" xfId="5"/>
    <cellStyle name="Followed Hyperlink" xfId="11" builtinId="9" hidden="1"/>
    <cellStyle name="Followed Hyperlink" xfId="13" builtinId="9" hidden="1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1" builtinId="9" hidden="1"/>
    <cellStyle name="Followed Hyperlink" xfId="23" builtinId="9" hidden="1"/>
    <cellStyle name="Followed Hyperlink" xfId="25" builtinId="9" hidden="1"/>
    <cellStyle name="Hyperlink" xfId="10" builtinId="8" hidden="1"/>
    <cellStyle name="Hyperlink" xfId="12" builtinId="8" hidden="1"/>
    <cellStyle name="Hyperlink" xfId="14" builtinId="8" hidden="1"/>
    <cellStyle name="Hyperlink" xfId="16" builtinId="8" hidden="1"/>
    <cellStyle name="Hyperlink" xfId="18" builtinId="8" hidden="1"/>
    <cellStyle name="Hyperlink" xfId="20" builtinId="8" hidden="1"/>
    <cellStyle name="Hyperlink" xfId="22" builtinId="8" hidden="1"/>
    <cellStyle name="Hyperlink" xfId="24" builtinId="8" hidden="1"/>
    <cellStyle name="Linked Cell" xfId="27" builtinId="24"/>
    <cellStyle name="Normal" xfId="0" builtinId="0"/>
    <cellStyle name="Normal 2" xfId="2"/>
    <cellStyle name="Normal 2 2" xfId="7"/>
    <cellStyle name="Normal 3" xfId="3"/>
    <cellStyle name="Normal 4" xfId="9"/>
    <cellStyle name="Normal 8" xfId="8"/>
    <cellStyle name="Normal 8 2" xfId="28"/>
    <cellStyle name="Normal 9" xfId="4"/>
    <cellStyle name="Output" xfId="26" builtinId="2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sharedStrings" Target="sharedStrings.xml"/><Relationship Id="rId12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theme" Target="theme/theme1.xml"/><Relationship Id="rId1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4" Type="http://schemas.openxmlformats.org/officeDocument/2006/relationships/image" Target="../media/image4.jpeg"/><Relationship Id="rId1" Type="http://schemas.openxmlformats.org/officeDocument/2006/relationships/image" Target="../media/image1.png"/><Relationship Id="rId2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Relationship Id="rId2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Relationship Id="rId2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Relationship Id="rId2" Type="http://schemas.openxmlformats.org/officeDocument/2006/relationships/image" Target="../media/image8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Relationship Id="rId2" Type="http://schemas.openxmlformats.org/officeDocument/2006/relationships/image" Target="../media/image9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Relationship Id="rId2" Type="http://schemas.openxmlformats.org/officeDocument/2006/relationships/image" Target="../media/image10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152400</xdr:colOff>
      <xdr:row>4</xdr:row>
      <xdr:rowOff>28575</xdr:rowOff>
    </xdr:from>
    <xdr:to>
      <xdr:col>6</xdr:col>
      <xdr:colOff>1129825</xdr:colOff>
      <xdr:row>8</xdr:row>
      <xdr:rowOff>123825</xdr:rowOff>
    </xdr:to>
    <xdr:pic>
      <xdr:nvPicPr>
        <xdr:cNvPr id="2" name="Picture 1" descr="LATVIAN_DRIFT_tumb_01.png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0400" y="790575"/>
          <a:ext cx="45355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295275</xdr:colOff>
      <xdr:row>6</xdr:row>
      <xdr:rowOff>57150</xdr:rowOff>
    </xdr:from>
    <xdr:to>
      <xdr:col>2</xdr:col>
      <xdr:colOff>695325</xdr:colOff>
      <xdr:row>9</xdr:row>
      <xdr:rowOff>190500</xdr:rowOff>
    </xdr:to>
    <xdr:pic>
      <xdr:nvPicPr>
        <xdr:cNvPr id="3" name="Picture 2" descr="Logo_Shosejas komisija_mazaks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200150"/>
          <a:ext cx="15335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609600</xdr:colOff>
      <xdr:row>1</xdr:row>
      <xdr:rowOff>133350</xdr:rowOff>
    </xdr:from>
    <xdr:ext cx="1215701" cy="561975"/>
    <xdr:pic>
      <xdr:nvPicPr>
        <xdr:cNvPr id="4" name="Picture 3" descr="Description: LASF_logotipas_RGB_png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323850"/>
          <a:ext cx="1215701" cy="5619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38100</xdr:colOff>
      <xdr:row>1</xdr:row>
      <xdr:rowOff>57149</xdr:rowOff>
    </xdr:from>
    <xdr:ext cx="1544245" cy="779821"/>
    <xdr:pic>
      <xdr:nvPicPr>
        <xdr:cNvPr id="5" name="Picture 4" descr="LAF_original.jpg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8100" y="247649"/>
          <a:ext cx="1544245" cy="779821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203200</xdr:colOff>
      <xdr:row>0</xdr:row>
      <xdr:rowOff>12699</xdr:rowOff>
    </xdr:from>
    <xdr:to>
      <xdr:col>3</xdr:col>
      <xdr:colOff>0</xdr:colOff>
      <xdr:row>6</xdr:row>
      <xdr:rowOff>163436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3200" y="12699"/>
          <a:ext cx="3022600" cy="1141337"/>
        </a:xfrm>
        <a:prstGeom prst="rect">
          <a:avLst/>
        </a:prstGeom>
      </xdr:spPr>
    </xdr:pic>
    <xdr:clientData/>
  </xdr:twoCellAnchor>
  <xdr:twoCellAnchor>
    <xdr:from>
      <xdr:col>4</xdr:col>
      <xdr:colOff>571500</xdr:colOff>
      <xdr:row>3</xdr:row>
      <xdr:rowOff>123824</xdr:rowOff>
    </xdr:from>
    <xdr:to>
      <xdr:col>6</xdr:col>
      <xdr:colOff>270751</xdr:colOff>
      <xdr:row>6</xdr:row>
      <xdr:rowOff>22224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419600" y="609599"/>
          <a:ext cx="1223251" cy="38417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571500</xdr:colOff>
      <xdr:row>4</xdr:row>
      <xdr:rowOff>123824</xdr:rowOff>
    </xdr:from>
    <xdr:to>
      <xdr:col>6</xdr:col>
      <xdr:colOff>270751</xdr:colOff>
      <xdr:row>7</xdr:row>
      <xdr:rowOff>22224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91100" y="619124"/>
          <a:ext cx="1451851" cy="39370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1</xdr:row>
      <xdr:rowOff>63500</xdr:rowOff>
    </xdr:from>
    <xdr:to>
      <xdr:col>3</xdr:col>
      <xdr:colOff>596681</xdr:colOff>
      <xdr:row>6</xdr:row>
      <xdr:rowOff>266700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6700" y="228600"/>
          <a:ext cx="4203481" cy="10287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571500</xdr:colOff>
      <xdr:row>3</xdr:row>
      <xdr:rowOff>123824</xdr:rowOff>
    </xdr:from>
    <xdr:to>
      <xdr:col>6</xdr:col>
      <xdr:colOff>270751</xdr:colOff>
      <xdr:row>6</xdr:row>
      <xdr:rowOff>22224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DE58F77A-6EA3-495D-84B3-7FC20CDC2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19600" y="609599"/>
          <a:ext cx="1223251" cy="38417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1020886</xdr:colOff>
      <xdr:row>7</xdr:row>
      <xdr:rowOff>28575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EA6CAFAB-653E-430B-A2E1-685575E7E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3078286" cy="11715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571500</xdr:colOff>
      <xdr:row>3</xdr:row>
      <xdr:rowOff>123824</xdr:rowOff>
    </xdr:from>
    <xdr:to>
      <xdr:col>6</xdr:col>
      <xdr:colOff>270751</xdr:colOff>
      <xdr:row>6</xdr:row>
      <xdr:rowOff>22224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DE58F77A-6EA3-495D-84B3-7FC20CDC2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19600" y="619124"/>
          <a:ext cx="1528051" cy="39370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584199</xdr:colOff>
      <xdr:row>0</xdr:row>
      <xdr:rowOff>61910</xdr:rowOff>
    </xdr:from>
    <xdr:to>
      <xdr:col>2</xdr:col>
      <xdr:colOff>1104900</xdr:colOff>
      <xdr:row>6</xdr:row>
      <xdr:rowOff>157161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84199" y="61910"/>
          <a:ext cx="1930401" cy="108585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571500</xdr:colOff>
      <xdr:row>3</xdr:row>
      <xdr:rowOff>123824</xdr:rowOff>
    </xdr:from>
    <xdr:to>
      <xdr:col>6</xdr:col>
      <xdr:colOff>270751</xdr:colOff>
      <xdr:row>6</xdr:row>
      <xdr:rowOff>22224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DE58F77A-6EA3-495D-84B3-7FC20CDC2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064000" y="619124"/>
          <a:ext cx="1350251" cy="39370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2</xdr:col>
      <xdr:colOff>812800</xdr:colOff>
      <xdr:row>6</xdr:row>
      <xdr:rowOff>173089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"/>
          <a:ext cx="2133600" cy="116368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349252</xdr:colOff>
      <xdr:row>0</xdr:row>
      <xdr:rowOff>169333</xdr:rowOff>
    </xdr:from>
    <xdr:to>
      <xdr:col>7</xdr:col>
      <xdr:colOff>128594</xdr:colOff>
      <xdr:row>4</xdr:row>
      <xdr:rowOff>42333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13252" y="169333"/>
          <a:ext cx="2224092" cy="698500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Relationship Id="rId2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Relationship Id="rId2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Relationship Id="rId2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Relationship Id="rId2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41"/>
  <sheetViews>
    <sheetView topLeftCell="D1" workbookViewId="0">
      <selection activeCell="G2" sqref="G2:G6"/>
    </sheetView>
  </sheetViews>
  <sheetFormatPr baseColWidth="10" defaultColWidth="8.83203125" defaultRowHeight="13" x14ac:dyDescent="0.15"/>
  <cols>
    <col min="2" max="2" width="6" customWidth="1"/>
    <col min="3" max="3" width="11" customWidth="1"/>
    <col min="4" max="4" width="36.5" customWidth="1"/>
    <col min="7" max="7" width="79.5" customWidth="1"/>
  </cols>
  <sheetData>
    <row r="1" spans="2:7" ht="16" thickBot="1" x14ac:dyDescent="0.25">
      <c r="C1" s="125" t="s">
        <v>74</v>
      </c>
      <c r="D1" s="125"/>
    </row>
    <row r="2" spans="2:7" ht="18.75" customHeight="1" thickTop="1" x14ac:dyDescent="0.2">
      <c r="C2" s="49" t="s">
        <v>72</v>
      </c>
      <c r="D2" s="49" t="s">
        <v>73</v>
      </c>
      <c r="G2" s="123" t="s">
        <v>107</v>
      </c>
    </row>
    <row r="3" spans="2:7" ht="15" x14ac:dyDescent="0.2">
      <c r="B3" s="50">
        <v>1</v>
      </c>
      <c r="C3" s="50" t="s">
        <v>50</v>
      </c>
      <c r="D3" s="60" t="s">
        <v>19</v>
      </c>
      <c r="G3" s="124"/>
    </row>
    <row r="4" spans="2:7" ht="15" x14ac:dyDescent="0.2">
      <c r="B4" s="50">
        <v>2</v>
      </c>
      <c r="C4" s="50" t="s">
        <v>49</v>
      </c>
      <c r="D4" s="60" t="s">
        <v>116</v>
      </c>
      <c r="G4" s="124"/>
    </row>
    <row r="5" spans="2:7" ht="15" x14ac:dyDescent="0.2">
      <c r="B5" s="50">
        <v>3</v>
      </c>
      <c r="C5" s="50" t="s">
        <v>48</v>
      </c>
      <c r="D5" s="60" t="s">
        <v>117</v>
      </c>
      <c r="G5" s="124"/>
    </row>
    <row r="6" spans="2:7" ht="15" x14ac:dyDescent="0.2">
      <c r="B6" s="50">
        <v>4</v>
      </c>
      <c r="C6" s="50" t="s">
        <v>106</v>
      </c>
      <c r="D6" s="60" t="s">
        <v>115</v>
      </c>
      <c r="G6" s="124"/>
    </row>
    <row r="7" spans="2:7" ht="15" x14ac:dyDescent="0.2">
      <c r="B7" s="50">
        <v>5</v>
      </c>
      <c r="C7" s="50" t="s">
        <v>46</v>
      </c>
      <c r="D7" s="60" t="s">
        <v>118</v>
      </c>
      <c r="G7" s="48"/>
    </row>
    <row r="8" spans="2:7" ht="15" x14ac:dyDescent="0.2">
      <c r="B8" s="50">
        <v>6</v>
      </c>
      <c r="C8" s="50" t="s">
        <v>45</v>
      </c>
      <c r="D8" s="60" t="s">
        <v>119</v>
      </c>
      <c r="G8" s="48"/>
    </row>
    <row r="9" spans="2:7" ht="15" x14ac:dyDescent="0.2">
      <c r="B9" s="50">
        <v>7</v>
      </c>
      <c r="C9" s="50" t="s">
        <v>44</v>
      </c>
      <c r="D9" s="60" t="s">
        <v>21</v>
      </c>
      <c r="G9" s="48"/>
    </row>
    <row r="10" spans="2:7" ht="15" x14ac:dyDescent="0.2">
      <c r="B10" s="50">
        <v>8</v>
      </c>
      <c r="C10" s="50" t="s">
        <v>43</v>
      </c>
      <c r="D10" s="60" t="s">
        <v>18</v>
      </c>
      <c r="G10" s="48"/>
    </row>
    <row r="11" spans="2:7" ht="15" x14ac:dyDescent="0.2">
      <c r="B11" s="50">
        <v>9</v>
      </c>
      <c r="C11" s="50" t="s">
        <v>42</v>
      </c>
      <c r="D11" s="60" t="s">
        <v>20</v>
      </c>
      <c r="G11" s="48"/>
    </row>
    <row r="12" spans="2:7" ht="15" x14ac:dyDescent="0.2">
      <c r="B12" s="50">
        <v>10</v>
      </c>
      <c r="C12" s="50" t="s">
        <v>41</v>
      </c>
      <c r="D12" s="60" t="s">
        <v>120</v>
      </c>
      <c r="G12" s="48"/>
    </row>
    <row r="13" spans="2:7" ht="15" x14ac:dyDescent="0.2">
      <c r="B13" s="50">
        <v>11</v>
      </c>
      <c r="C13" s="50" t="s">
        <v>40</v>
      </c>
      <c r="D13" s="60" t="s">
        <v>114</v>
      </c>
      <c r="G13" s="48"/>
    </row>
    <row r="14" spans="2:7" ht="15" x14ac:dyDescent="0.2">
      <c r="B14" s="50">
        <v>12</v>
      </c>
      <c r="C14" s="50" t="s">
        <v>39</v>
      </c>
      <c r="D14" s="60" t="s">
        <v>121</v>
      </c>
      <c r="G14" s="48"/>
    </row>
    <row r="15" spans="2:7" ht="15" x14ac:dyDescent="0.2">
      <c r="B15" s="50">
        <v>13</v>
      </c>
      <c r="C15" s="50" t="s">
        <v>38</v>
      </c>
      <c r="D15" s="60" t="s">
        <v>37</v>
      </c>
      <c r="G15" s="48"/>
    </row>
    <row r="16" spans="2:7" ht="15" x14ac:dyDescent="0.2">
      <c r="B16" s="50">
        <v>14</v>
      </c>
      <c r="C16" s="50" t="s">
        <v>36</v>
      </c>
      <c r="D16" s="60" t="s">
        <v>35</v>
      </c>
      <c r="G16" s="48"/>
    </row>
    <row r="17" spans="2:4" ht="15" x14ac:dyDescent="0.2">
      <c r="B17" s="50">
        <v>15</v>
      </c>
      <c r="C17" s="50" t="s">
        <v>59</v>
      </c>
      <c r="D17" s="60" t="s">
        <v>25</v>
      </c>
    </row>
    <row r="18" spans="2:4" ht="15" x14ac:dyDescent="0.2">
      <c r="B18" s="50">
        <v>16</v>
      </c>
      <c r="C18" s="50" t="s">
        <v>60</v>
      </c>
      <c r="D18" s="60" t="s">
        <v>58</v>
      </c>
    </row>
    <row r="19" spans="2:4" ht="15" x14ac:dyDescent="0.2">
      <c r="B19" s="50">
        <v>17</v>
      </c>
      <c r="C19" s="50" t="s">
        <v>61</v>
      </c>
      <c r="D19" s="60" t="s">
        <v>57</v>
      </c>
    </row>
    <row r="20" spans="2:4" ht="15" x14ac:dyDescent="0.2">
      <c r="B20" s="50">
        <v>18</v>
      </c>
      <c r="C20" s="50" t="s">
        <v>62</v>
      </c>
      <c r="D20" s="60" t="s">
        <v>26</v>
      </c>
    </row>
    <row r="21" spans="2:4" ht="15" x14ac:dyDescent="0.2">
      <c r="B21" s="50">
        <v>19</v>
      </c>
      <c r="C21" s="50" t="s">
        <v>63</v>
      </c>
      <c r="D21" s="60" t="s">
        <v>69</v>
      </c>
    </row>
    <row r="22" spans="2:4" ht="15" x14ac:dyDescent="0.2">
      <c r="B22" s="50">
        <v>20</v>
      </c>
      <c r="C22" s="50" t="s">
        <v>64</v>
      </c>
      <c r="D22" s="60" t="s">
        <v>29</v>
      </c>
    </row>
    <row r="23" spans="2:4" ht="15" x14ac:dyDescent="0.2">
      <c r="B23" s="50">
        <v>21</v>
      </c>
      <c r="C23" s="50" t="s">
        <v>65</v>
      </c>
      <c r="D23" s="60" t="s">
        <v>28</v>
      </c>
    </row>
    <row r="24" spans="2:4" ht="15" x14ac:dyDescent="0.2">
      <c r="B24" s="50">
        <v>22</v>
      </c>
      <c r="C24" s="50" t="s">
        <v>66</v>
      </c>
      <c r="D24" s="60" t="s">
        <v>70</v>
      </c>
    </row>
    <row r="25" spans="2:4" ht="15" x14ac:dyDescent="0.2">
      <c r="B25" s="50">
        <v>23</v>
      </c>
      <c r="C25" s="50" t="s">
        <v>71</v>
      </c>
      <c r="D25" s="60" t="s">
        <v>27</v>
      </c>
    </row>
    <row r="26" spans="2:4" ht="15" x14ac:dyDescent="0.2">
      <c r="B26" s="50">
        <v>24</v>
      </c>
      <c r="C26" s="50" t="s">
        <v>67</v>
      </c>
      <c r="D26" s="60" t="s">
        <v>23</v>
      </c>
    </row>
    <row r="27" spans="2:4" ht="15" x14ac:dyDescent="0.2">
      <c r="B27" s="50">
        <v>25</v>
      </c>
      <c r="C27" s="50" t="s">
        <v>68</v>
      </c>
      <c r="D27" s="60" t="s">
        <v>24</v>
      </c>
    </row>
    <row r="28" spans="2:4" ht="15" x14ac:dyDescent="0.2">
      <c r="B28" s="50">
        <v>26</v>
      </c>
      <c r="C28" s="50" t="s">
        <v>111</v>
      </c>
      <c r="D28" s="60" t="s">
        <v>100</v>
      </c>
    </row>
    <row r="29" spans="2:4" ht="15" x14ac:dyDescent="0.2">
      <c r="B29" s="50">
        <v>27</v>
      </c>
      <c r="C29" s="50" t="s">
        <v>110</v>
      </c>
      <c r="D29" s="60" t="s">
        <v>101</v>
      </c>
    </row>
    <row r="30" spans="2:4" ht="15" x14ac:dyDescent="0.2">
      <c r="B30" s="50">
        <v>28</v>
      </c>
      <c r="C30" s="50" t="s">
        <v>109</v>
      </c>
      <c r="D30" s="60" t="s">
        <v>97</v>
      </c>
    </row>
    <row r="31" spans="2:4" ht="15" x14ac:dyDescent="0.2">
      <c r="B31" s="50">
        <v>29</v>
      </c>
      <c r="C31" s="50" t="s">
        <v>108</v>
      </c>
      <c r="D31" s="60" t="s">
        <v>103</v>
      </c>
    </row>
    <row r="32" spans="2:4" ht="15" x14ac:dyDescent="0.2">
      <c r="B32" s="50">
        <v>30</v>
      </c>
      <c r="C32" s="61" t="s">
        <v>125</v>
      </c>
      <c r="D32" s="60" t="s">
        <v>124</v>
      </c>
    </row>
    <row r="33" spans="2:4" ht="15" x14ac:dyDescent="0.2">
      <c r="B33" s="50">
        <v>31</v>
      </c>
      <c r="C33" s="61" t="s">
        <v>131</v>
      </c>
      <c r="D33" s="60" t="s">
        <v>130</v>
      </c>
    </row>
    <row r="34" spans="2:4" x14ac:dyDescent="0.15">
      <c r="B34" s="50">
        <v>32</v>
      </c>
      <c r="C34" s="50"/>
      <c r="D34" s="50"/>
    </row>
    <row r="35" spans="2:4" x14ac:dyDescent="0.15">
      <c r="B35" s="50">
        <v>33</v>
      </c>
      <c r="C35" s="50"/>
      <c r="D35" s="50"/>
    </row>
    <row r="36" spans="2:4" x14ac:dyDescent="0.15">
      <c r="B36" s="50">
        <v>34</v>
      </c>
      <c r="C36" s="50"/>
      <c r="D36" s="50"/>
    </row>
    <row r="37" spans="2:4" x14ac:dyDescent="0.15">
      <c r="B37" s="50">
        <v>35</v>
      </c>
      <c r="C37" s="50"/>
      <c r="D37" s="50"/>
    </row>
    <row r="38" spans="2:4" x14ac:dyDescent="0.15">
      <c r="B38" s="50">
        <v>36</v>
      </c>
      <c r="C38" s="50"/>
      <c r="D38" s="50"/>
    </row>
    <row r="39" spans="2:4" x14ac:dyDescent="0.15">
      <c r="B39" s="50">
        <v>37</v>
      </c>
      <c r="C39" s="50"/>
      <c r="D39" s="50"/>
    </row>
    <row r="40" spans="2:4" x14ac:dyDescent="0.15">
      <c r="B40" s="50">
        <v>38</v>
      </c>
      <c r="C40" s="50"/>
      <c r="D40" s="50"/>
    </row>
    <row r="41" spans="2:4" x14ac:dyDescent="0.15">
      <c r="B41" s="50">
        <v>39</v>
      </c>
      <c r="C41" s="50"/>
      <c r="D41" s="50"/>
    </row>
  </sheetData>
  <mergeCells count="2">
    <mergeCell ref="G2:G6"/>
    <mergeCell ref="C1:D1"/>
  </mergeCells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28"/>
  <sheetViews>
    <sheetView workbookViewId="0">
      <selection activeCell="A22" sqref="A22:A25"/>
    </sheetView>
  </sheetViews>
  <sheetFormatPr baseColWidth="10" defaultColWidth="8.83203125" defaultRowHeight="15" x14ac:dyDescent="0.2"/>
  <cols>
    <col min="1" max="2" width="8.83203125" style="10"/>
    <col min="3" max="4" width="29.33203125" style="10" customWidth="1"/>
    <col min="5" max="5" width="18" style="10" customWidth="1"/>
    <col min="6" max="6" width="18.1640625" style="10" customWidth="1"/>
    <col min="7" max="7" width="19" style="10" customWidth="1"/>
    <col min="8" max="10" width="8.83203125" style="10"/>
    <col min="11" max="11" width="24.5" style="10" customWidth="1"/>
    <col min="12" max="13" width="18.5" style="10" customWidth="1"/>
    <col min="14" max="16384" width="8.83203125" style="10"/>
  </cols>
  <sheetData>
    <row r="2" spans="1:7" x14ac:dyDescent="0.2">
      <c r="E2" s="11" t="s">
        <v>54</v>
      </c>
    </row>
    <row r="3" spans="1:7" x14ac:dyDescent="0.2">
      <c r="E3" s="126" t="s">
        <v>53</v>
      </c>
      <c r="F3" s="126"/>
    </row>
    <row r="4" spans="1:7" x14ac:dyDescent="0.2">
      <c r="E4" s="126"/>
      <c r="F4" s="126"/>
    </row>
    <row r="6" spans="1:7" x14ac:dyDescent="0.2">
      <c r="E6" s="127" t="s">
        <v>52</v>
      </c>
      <c r="F6" s="127"/>
    </row>
    <row r="9" spans="1:7" ht="16" thickBot="1" x14ac:dyDescent="0.25"/>
    <row r="10" spans="1:7" ht="16" thickBot="1" x14ac:dyDescent="0.25">
      <c r="A10" s="12"/>
      <c r="B10" s="12"/>
      <c r="C10" s="12"/>
      <c r="D10" s="12"/>
      <c r="E10" s="128" t="s">
        <v>13</v>
      </c>
      <c r="F10" s="129"/>
      <c r="G10" s="130"/>
    </row>
    <row r="11" spans="1:7" ht="16" thickBot="1" x14ac:dyDescent="0.25">
      <c r="A11" s="13"/>
      <c r="B11" s="13" t="s">
        <v>51</v>
      </c>
      <c r="C11" s="14" t="s">
        <v>14</v>
      </c>
      <c r="D11" s="14" t="s">
        <v>55</v>
      </c>
      <c r="E11" s="15" t="s">
        <v>15</v>
      </c>
      <c r="F11" s="16" t="s">
        <v>16</v>
      </c>
      <c r="G11" s="17" t="s">
        <v>17</v>
      </c>
    </row>
    <row r="12" spans="1:7" x14ac:dyDescent="0.2">
      <c r="A12" s="18">
        <v>1</v>
      </c>
      <c r="B12" s="36" t="s">
        <v>50</v>
      </c>
      <c r="C12" s="35" t="s">
        <v>19</v>
      </c>
      <c r="D12" s="46">
        <v>66</v>
      </c>
      <c r="E12" s="38">
        <v>6.6</v>
      </c>
      <c r="F12" s="40">
        <v>88</v>
      </c>
      <c r="G12" s="33">
        <f t="shared" ref="G12:G25" si="0">E12+F12</f>
        <v>94.6</v>
      </c>
    </row>
    <row r="13" spans="1:7" x14ac:dyDescent="0.2">
      <c r="A13" s="18">
        <v>2</v>
      </c>
      <c r="B13" s="36" t="s">
        <v>49</v>
      </c>
      <c r="C13" s="35" t="s">
        <v>116</v>
      </c>
      <c r="D13" s="46">
        <v>71</v>
      </c>
      <c r="E13" s="34">
        <v>7.1</v>
      </c>
      <c r="F13" s="41">
        <v>61</v>
      </c>
      <c r="G13" s="33">
        <f t="shared" si="0"/>
        <v>68.099999999999994</v>
      </c>
    </row>
    <row r="14" spans="1:7" x14ac:dyDescent="0.2">
      <c r="A14" s="18">
        <v>3</v>
      </c>
      <c r="B14" s="36" t="s">
        <v>48</v>
      </c>
      <c r="C14" s="35" t="s">
        <v>117</v>
      </c>
      <c r="D14" s="46">
        <v>89</v>
      </c>
      <c r="E14" s="38">
        <v>8.9</v>
      </c>
      <c r="F14" s="40">
        <v>54</v>
      </c>
      <c r="G14" s="33">
        <f t="shared" si="0"/>
        <v>62.9</v>
      </c>
    </row>
    <row r="15" spans="1:7" x14ac:dyDescent="0.2">
      <c r="A15" s="18">
        <v>4</v>
      </c>
      <c r="B15" s="45" t="s">
        <v>47</v>
      </c>
      <c r="C15" s="44" t="s">
        <v>115</v>
      </c>
      <c r="D15" s="47">
        <v>79</v>
      </c>
      <c r="E15" s="43">
        <v>7.9</v>
      </c>
      <c r="F15" s="42">
        <v>54</v>
      </c>
      <c r="G15" s="33">
        <f t="shared" si="0"/>
        <v>61.9</v>
      </c>
    </row>
    <row r="16" spans="1:7" x14ac:dyDescent="0.2">
      <c r="A16" s="18">
        <v>5</v>
      </c>
      <c r="B16" s="36" t="s">
        <v>46</v>
      </c>
      <c r="C16" s="35" t="s">
        <v>118</v>
      </c>
      <c r="D16" s="46">
        <v>69</v>
      </c>
      <c r="E16" s="34">
        <v>6.9</v>
      </c>
      <c r="F16" s="41">
        <v>54</v>
      </c>
      <c r="G16" s="33">
        <f t="shared" si="0"/>
        <v>60.9</v>
      </c>
    </row>
    <row r="17" spans="1:7" x14ac:dyDescent="0.2">
      <c r="A17" s="18">
        <v>6</v>
      </c>
      <c r="B17" s="36" t="s">
        <v>45</v>
      </c>
      <c r="C17" s="35" t="s">
        <v>119</v>
      </c>
      <c r="D17" s="46">
        <v>49</v>
      </c>
      <c r="E17" s="34">
        <v>4.9000000000000004</v>
      </c>
      <c r="F17" s="41">
        <v>54</v>
      </c>
      <c r="G17" s="33">
        <f t="shared" si="0"/>
        <v>58.9</v>
      </c>
    </row>
    <row r="18" spans="1:7" x14ac:dyDescent="0.2">
      <c r="A18" s="18">
        <v>7</v>
      </c>
      <c r="B18" s="36" t="s">
        <v>44</v>
      </c>
      <c r="C18" s="35" t="s">
        <v>21</v>
      </c>
      <c r="D18" s="46">
        <v>46</v>
      </c>
      <c r="E18" s="38">
        <v>4.5999999999999996</v>
      </c>
      <c r="F18" s="40">
        <v>54</v>
      </c>
      <c r="G18" s="33">
        <f t="shared" si="0"/>
        <v>58.6</v>
      </c>
    </row>
    <row r="19" spans="1:7" x14ac:dyDescent="0.2">
      <c r="A19" s="18">
        <v>8</v>
      </c>
      <c r="B19" s="36" t="s">
        <v>43</v>
      </c>
      <c r="C19" s="35" t="s">
        <v>18</v>
      </c>
      <c r="D19" s="46">
        <v>75</v>
      </c>
      <c r="E19" s="34">
        <v>7.5</v>
      </c>
      <c r="F19" s="39">
        <v>24</v>
      </c>
      <c r="G19" s="33">
        <f t="shared" si="0"/>
        <v>31.5</v>
      </c>
    </row>
    <row r="20" spans="1:7" x14ac:dyDescent="0.2">
      <c r="A20" s="18">
        <v>9</v>
      </c>
      <c r="B20" s="36" t="s">
        <v>42</v>
      </c>
      <c r="C20" s="35" t="s">
        <v>20</v>
      </c>
      <c r="D20" s="46">
        <v>65</v>
      </c>
      <c r="E20" s="38">
        <v>6.5</v>
      </c>
      <c r="F20" s="39">
        <v>24</v>
      </c>
      <c r="G20" s="33">
        <f t="shared" si="0"/>
        <v>30.5</v>
      </c>
    </row>
    <row r="21" spans="1:7" x14ac:dyDescent="0.2">
      <c r="A21" s="18">
        <v>10</v>
      </c>
      <c r="B21" s="36" t="s">
        <v>41</v>
      </c>
      <c r="C21" s="35" t="s">
        <v>120</v>
      </c>
      <c r="D21" s="46">
        <v>50</v>
      </c>
      <c r="E21" s="38">
        <v>5</v>
      </c>
      <c r="F21" s="37">
        <v>24</v>
      </c>
      <c r="G21" s="33">
        <f t="shared" si="0"/>
        <v>29</v>
      </c>
    </row>
    <row r="22" spans="1:7" x14ac:dyDescent="0.2">
      <c r="A22" s="18"/>
      <c r="B22" s="36" t="s">
        <v>40</v>
      </c>
      <c r="C22" s="35" t="s">
        <v>114</v>
      </c>
      <c r="D22" s="35">
        <v>0</v>
      </c>
      <c r="E22" s="38">
        <v>0</v>
      </c>
      <c r="F22" s="37">
        <v>0</v>
      </c>
      <c r="G22" s="33">
        <f t="shared" si="0"/>
        <v>0</v>
      </c>
    </row>
    <row r="23" spans="1:7" x14ac:dyDescent="0.2">
      <c r="A23" s="18"/>
      <c r="B23" s="36" t="s">
        <v>39</v>
      </c>
      <c r="C23" s="35" t="s">
        <v>122</v>
      </c>
      <c r="D23" s="35">
        <v>0</v>
      </c>
      <c r="E23" s="34">
        <v>0</v>
      </c>
      <c r="F23" s="37">
        <v>0</v>
      </c>
      <c r="G23" s="33">
        <f t="shared" si="0"/>
        <v>0</v>
      </c>
    </row>
    <row r="24" spans="1:7" x14ac:dyDescent="0.2">
      <c r="A24" s="18"/>
      <c r="B24" s="36" t="s">
        <v>38</v>
      </c>
      <c r="C24" s="35" t="s">
        <v>37</v>
      </c>
      <c r="D24" s="35">
        <v>0</v>
      </c>
      <c r="E24" s="34">
        <v>0</v>
      </c>
      <c r="F24" s="34">
        <v>0</v>
      </c>
      <c r="G24" s="33">
        <f t="shared" si="0"/>
        <v>0</v>
      </c>
    </row>
    <row r="25" spans="1:7" x14ac:dyDescent="0.2">
      <c r="A25" s="18"/>
      <c r="B25" s="36" t="s">
        <v>36</v>
      </c>
      <c r="C25" s="35" t="s">
        <v>35</v>
      </c>
      <c r="D25" s="35">
        <v>0</v>
      </c>
      <c r="E25" s="34">
        <v>0</v>
      </c>
      <c r="F25" s="34">
        <v>0</v>
      </c>
      <c r="G25" s="33">
        <f t="shared" si="0"/>
        <v>0</v>
      </c>
    </row>
    <row r="26" spans="1:7" x14ac:dyDescent="0.2">
      <c r="C26" s="32" t="s">
        <v>34</v>
      </c>
      <c r="D26" s="32"/>
    </row>
    <row r="27" spans="1:7" x14ac:dyDescent="0.2">
      <c r="C27" s="32"/>
      <c r="D27" s="32"/>
    </row>
    <row r="28" spans="1:7" x14ac:dyDescent="0.2">
      <c r="C28" s="32" t="s">
        <v>33</v>
      </c>
      <c r="D28" s="32"/>
    </row>
  </sheetData>
  <mergeCells count="3">
    <mergeCell ref="E3:F4"/>
    <mergeCell ref="E6:F6"/>
    <mergeCell ref="E10:G10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5"/>
  <sheetViews>
    <sheetView workbookViewId="0">
      <selection activeCell="C35" sqref="C35:D35"/>
    </sheetView>
  </sheetViews>
  <sheetFormatPr baseColWidth="10" defaultColWidth="11.5" defaultRowHeight="13" x14ac:dyDescent="0.15"/>
  <cols>
    <col min="3" max="3" width="21.5" customWidth="1"/>
    <col min="4" max="4" width="13.5" customWidth="1"/>
    <col min="5" max="6" width="11.5" customWidth="1"/>
    <col min="7" max="7" width="14.5" customWidth="1"/>
  </cols>
  <sheetData>
    <row r="1" spans="1:7" x14ac:dyDescent="0.15">
      <c r="A1" s="131"/>
      <c r="B1" s="131"/>
      <c r="C1" s="131"/>
    </row>
    <row r="2" spans="1:7" x14ac:dyDescent="0.15">
      <c r="A2" s="131"/>
      <c r="B2" s="131"/>
      <c r="C2" s="131"/>
      <c r="E2" s="132" t="s">
        <v>104</v>
      </c>
      <c r="F2" s="132"/>
      <c r="G2" s="132"/>
    </row>
    <row r="3" spans="1:7" x14ac:dyDescent="0.15">
      <c r="A3" s="131"/>
      <c r="B3" s="131"/>
      <c r="C3" s="131"/>
      <c r="E3" s="131" t="s">
        <v>105</v>
      </c>
      <c r="F3" s="131"/>
      <c r="G3" s="131"/>
    </row>
    <row r="4" spans="1:7" x14ac:dyDescent="0.15">
      <c r="A4" s="131"/>
      <c r="B4" s="131"/>
      <c r="C4" s="131"/>
    </row>
    <row r="5" spans="1:7" x14ac:dyDescent="0.15">
      <c r="A5" s="131"/>
      <c r="B5" s="131"/>
      <c r="C5" s="131"/>
    </row>
    <row r="6" spans="1:7" x14ac:dyDescent="0.15">
      <c r="A6" s="131"/>
      <c r="B6" s="131"/>
      <c r="C6" s="131"/>
    </row>
    <row r="7" spans="1:7" ht="14" thickBot="1" x14ac:dyDescent="0.2">
      <c r="A7" s="131"/>
      <c r="B7" s="131"/>
      <c r="C7" s="131"/>
    </row>
    <row r="8" spans="1:7" ht="16" thickBot="1" x14ac:dyDescent="0.25">
      <c r="D8" s="12"/>
      <c r="E8" s="128" t="s">
        <v>94</v>
      </c>
      <c r="F8" s="129"/>
      <c r="G8" s="130"/>
    </row>
    <row r="9" spans="1:7" ht="16" thickBot="1" x14ac:dyDescent="0.25">
      <c r="A9" s="51" t="s">
        <v>6</v>
      </c>
      <c r="B9" s="51" t="s">
        <v>56</v>
      </c>
      <c r="C9" s="52" t="s">
        <v>7</v>
      </c>
      <c r="D9" s="53" t="s">
        <v>55</v>
      </c>
      <c r="E9" s="54" t="s">
        <v>15</v>
      </c>
      <c r="F9" s="55" t="s">
        <v>16</v>
      </c>
      <c r="G9" s="56" t="s">
        <v>17</v>
      </c>
    </row>
    <row r="10" spans="1:7" x14ac:dyDescent="0.15">
      <c r="A10" s="63">
        <v>1</v>
      </c>
      <c r="B10" s="64">
        <v>7</v>
      </c>
      <c r="C10" s="64" t="s">
        <v>82</v>
      </c>
      <c r="D10" s="64">
        <v>79</v>
      </c>
      <c r="E10" s="65">
        <f t="shared" ref="E10:E32" si="0">D10*0.1</f>
        <v>7.9</v>
      </c>
      <c r="F10" s="64">
        <v>100</v>
      </c>
      <c r="G10" s="66">
        <f t="shared" ref="G10:G32" si="1">F10+E10</f>
        <v>107.9</v>
      </c>
    </row>
    <row r="11" spans="1:7" x14ac:dyDescent="0.15">
      <c r="A11" s="67">
        <v>2</v>
      </c>
      <c r="B11" s="68">
        <v>4</v>
      </c>
      <c r="C11" s="68" t="s">
        <v>23</v>
      </c>
      <c r="D11" s="68">
        <v>76</v>
      </c>
      <c r="E11" s="69">
        <f t="shared" si="0"/>
        <v>7.6000000000000005</v>
      </c>
      <c r="F11" s="68">
        <v>88</v>
      </c>
      <c r="G11" s="70">
        <f t="shared" si="1"/>
        <v>95.6</v>
      </c>
    </row>
    <row r="12" spans="1:7" x14ac:dyDescent="0.15">
      <c r="A12" s="67">
        <v>3</v>
      </c>
      <c r="B12" s="68">
        <v>10</v>
      </c>
      <c r="C12" s="68" t="s">
        <v>79</v>
      </c>
      <c r="D12" s="68">
        <v>82</v>
      </c>
      <c r="E12" s="69">
        <f t="shared" si="0"/>
        <v>8.2000000000000011</v>
      </c>
      <c r="F12" s="68">
        <v>78</v>
      </c>
      <c r="G12" s="70">
        <f t="shared" si="1"/>
        <v>86.2</v>
      </c>
    </row>
    <row r="13" spans="1:7" x14ac:dyDescent="0.15">
      <c r="A13" s="67">
        <v>4</v>
      </c>
      <c r="B13" s="68">
        <v>5</v>
      </c>
      <c r="C13" s="68" t="s">
        <v>84</v>
      </c>
      <c r="D13" s="68">
        <v>78</v>
      </c>
      <c r="E13" s="69">
        <f t="shared" si="0"/>
        <v>7.8000000000000007</v>
      </c>
      <c r="F13" s="68">
        <v>69</v>
      </c>
      <c r="G13" s="70">
        <f t="shared" si="1"/>
        <v>76.8</v>
      </c>
    </row>
    <row r="14" spans="1:7" x14ac:dyDescent="0.15">
      <c r="A14" s="67">
        <v>5</v>
      </c>
      <c r="B14" s="68">
        <v>6</v>
      </c>
      <c r="C14" s="68" t="s">
        <v>75</v>
      </c>
      <c r="D14" s="68">
        <v>91</v>
      </c>
      <c r="E14" s="69">
        <f t="shared" si="0"/>
        <v>9.1</v>
      </c>
      <c r="F14" s="69">
        <v>60</v>
      </c>
      <c r="G14" s="70">
        <f t="shared" si="1"/>
        <v>69.099999999999994</v>
      </c>
    </row>
    <row r="15" spans="1:7" x14ac:dyDescent="0.15">
      <c r="A15" s="67">
        <v>6</v>
      </c>
      <c r="B15" s="68">
        <v>17</v>
      </c>
      <c r="C15" s="68" t="s">
        <v>78</v>
      </c>
      <c r="D15" s="68">
        <v>83</v>
      </c>
      <c r="E15" s="69">
        <f t="shared" si="0"/>
        <v>8.3000000000000007</v>
      </c>
      <c r="F15" s="71">
        <v>60</v>
      </c>
      <c r="G15" s="70">
        <f t="shared" si="1"/>
        <v>68.3</v>
      </c>
    </row>
    <row r="16" spans="1:7" x14ac:dyDescent="0.15">
      <c r="A16" s="67">
        <v>7</v>
      </c>
      <c r="B16" s="68">
        <v>13</v>
      </c>
      <c r="C16" s="68" t="s">
        <v>86</v>
      </c>
      <c r="D16" s="68">
        <v>72</v>
      </c>
      <c r="E16" s="69">
        <f t="shared" si="0"/>
        <v>7.2</v>
      </c>
      <c r="F16" s="71">
        <v>60</v>
      </c>
      <c r="G16" s="70">
        <f t="shared" si="1"/>
        <v>67.2</v>
      </c>
    </row>
    <row r="17" spans="1:7" x14ac:dyDescent="0.15">
      <c r="A17" s="67">
        <v>8</v>
      </c>
      <c r="B17" s="68">
        <v>16</v>
      </c>
      <c r="C17" s="68" t="s">
        <v>28</v>
      </c>
      <c r="D17" s="68">
        <v>71</v>
      </c>
      <c r="E17" s="69">
        <f t="shared" si="0"/>
        <v>7.1000000000000005</v>
      </c>
      <c r="F17" s="71">
        <v>60</v>
      </c>
      <c r="G17" s="70">
        <f t="shared" si="1"/>
        <v>67.099999999999994</v>
      </c>
    </row>
    <row r="18" spans="1:7" x14ac:dyDescent="0.15">
      <c r="A18" s="67">
        <v>9</v>
      </c>
      <c r="B18" s="68">
        <v>2</v>
      </c>
      <c r="C18" s="68" t="s">
        <v>76</v>
      </c>
      <c r="D18" s="68">
        <v>87</v>
      </c>
      <c r="E18" s="69">
        <f t="shared" si="0"/>
        <v>8.7000000000000011</v>
      </c>
      <c r="F18" s="68">
        <v>50</v>
      </c>
      <c r="G18" s="70">
        <f t="shared" si="1"/>
        <v>58.7</v>
      </c>
    </row>
    <row r="19" spans="1:7" x14ac:dyDescent="0.15">
      <c r="A19" s="67">
        <v>10</v>
      </c>
      <c r="B19" s="68">
        <v>15</v>
      </c>
      <c r="C19" s="68" t="s">
        <v>77</v>
      </c>
      <c r="D19" s="68">
        <v>85</v>
      </c>
      <c r="E19" s="69">
        <f t="shared" si="0"/>
        <v>8.5</v>
      </c>
      <c r="F19" s="68">
        <v>50</v>
      </c>
      <c r="G19" s="70">
        <f t="shared" si="1"/>
        <v>58.5</v>
      </c>
    </row>
    <row r="20" spans="1:7" x14ac:dyDescent="0.15">
      <c r="A20" s="67">
        <v>11</v>
      </c>
      <c r="B20" s="68">
        <v>28</v>
      </c>
      <c r="C20" s="68" t="s">
        <v>80</v>
      </c>
      <c r="D20" s="68">
        <v>82</v>
      </c>
      <c r="E20" s="69">
        <f t="shared" si="0"/>
        <v>8.2000000000000011</v>
      </c>
      <c r="F20" s="68">
        <v>50</v>
      </c>
      <c r="G20" s="70">
        <f t="shared" si="1"/>
        <v>58.2</v>
      </c>
    </row>
    <row r="21" spans="1:7" x14ac:dyDescent="0.15">
      <c r="A21" s="67">
        <v>12</v>
      </c>
      <c r="B21" s="68">
        <v>1</v>
      </c>
      <c r="C21" s="68" t="s">
        <v>81</v>
      </c>
      <c r="D21" s="68">
        <v>80</v>
      </c>
      <c r="E21" s="69">
        <f t="shared" si="0"/>
        <v>8</v>
      </c>
      <c r="F21" s="68">
        <v>50</v>
      </c>
      <c r="G21" s="70">
        <f t="shared" si="1"/>
        <v>58</v>
      </c>
    </row>
    <row r="22" spans="1:7" x14ac:dyDescent="0.15">
      <c r="A22" s="67">
        <v>13</v>
      </c>
      <c r="B22" s="68">
        <v>14</v>
      </c>
      <c r="C22" s="68" t="s">
        <v>83</v>
      </c>
      <c r="D22" s="68">
        <v>79</v>
      </c>
      <c r="E22" s="69">
        <f t="shared" si="0"/>
        <v>7.9</v>
      </c>
      <c r="F22" s="68">
        <v>50</v>
      </c>
      <c r="G22" s="70">
        <f t="shared" si="1"/>
        <v>57.9</v>
      </c>
    </row>
    <row r="23" spans="1:7" x14ac:dyDescent="0.15">
      <c r="A23" s="67">
        <v>14</v>
      </c>
      <c r="B23" s="68">
        <v>24</v>
      </c>
      <c r="C23" s="68" t="s">
        <v>27</v>
      </c>
      <c r="D23" s="68">
        <v>75</v>
      </c>
      <c r="E23" s="69">
        <f t="shared" si="0"/>
        <v>7.5</v>
      </c>
      <c r="F23" s="68">
        <v>50</v>
      </c>
      <c r="G23" s="70">
        <f t="shared" si="1"/>
        <v>57.5</v>
      </c>
    </row>
    <row r="24" spans="1:7" x14ac:dyDescent="0.15">
      <c r="A24" s="67">
        <v>15</v>
      </c>
      <c r="B24" s="68">
        <v>20</v>
      </c>
      <c r="C24" s="68" t="s">
        <v>85</v>
      </c>
      <c r="D24" s="68">
        <v>74</v>
      </c>
      <c r="E24" s="69">
        <f t="shared" si="0"/>
        <v>7.4</v>
      </c>
      <c r="F24" s="68">
        <v>50</v>
      </c>
      <c r="G24" s="70">
        <f t="shared" si="1"/>
        <v>57.4</v>
      </c>
    </row>
    <row r="25" spans="1:7" ht="14" thickBot="1" x14ac:dyDescent="0.2">
      <c r="A25" s="72">
        <v>16</v>
      </c>
      <c r="B25" s="73">
        <v>3</v>
      </c>
      <c r="C25" s="73" t="s">
        <v>87</v>
      </c>
      <c r="D25" s="73">
        <v>70</v>
      </c>
      <c r="E25" s="74">
        <f t="shared" si="0"/>
        <v>7</v>
      </c>
      <c r="F25" s="73">
        <v>50</v>
      </c>
      <c r="G25" s="75">
        <f t="shared" si="1"/>
        <v>57</v>
      </c>
    </row>
    <row r="26" spans="1:7" x14ac:dyDescent="0.15">
      <c r="A26" s="61">
        <v>17</v>
      </c>
      <c r="B26" s="61">
        <v>9</v>
      </c>
      <c r="C26" s="61" t="s">
        <v>88</v>
      </c>
      <c r="D26" s="61">
        <v>67</v>
      </c>
      <c r="E26" s="62">
        <f t="shared" si="0"/>
        <v>6.7</v>
      </c>
      <c r="F26" s="61">
        <v>25</v>
      </c>
      <c r="G26" s="61">
        <f t="shared" si="1"/>
        <v>31.7</v>
      </c>
    </row>
    <row r="27" spans="1:7" x14ac:dyDescent="0.15">
      <c r="A27" s="50">
        <v>18</v>
      </c>
      <c r="B27" s="50">
        <v>11</v>
      </c>
      <c r="C27" s="50" t="s">
        <v>89</v>
      </c>
      <c r="D27" s="50">
        <v>64</v>
      </c>
      <c r="E27" s="57">
        <f t="shared" si="0"/>
        <v>6.4</v>
      </c>
      <c r="F27" s="50">
        <v>25</v>
      </c>
      <c r="G27" s="50">
        <f t="shared" si="1"/>
        <v>31.4</v>
      </c>
    </row>
    <row r="28" spans="1:7" x14ac:dyDescent="0.15">
      <c r="A28" s="50">
        <v>19</v>
      </c>
      <c r="B28" s="50">
        <v>12</v>
      </c>
      <c r="C28" s="50" t="s">
        <v>90</v>
      </c>
      <c r="D28" s="50">
        <v>50</v>
      </c>
      <c r="E28" s="57">
        <f t="shared" si="0"/>
        <v>5</v>
      </c>
      <c r="F28" s="50">
        <v>25</v>
      </c>
      <c r="G28" s="50">
        <f t="shared" si="1"/>
        <v>30</v>
      </c>
    </row>
    <row r="29" spans="1:7" x14ac:dyDescent="0.15">
      <c r="A29" s="50">
        <v>20</v>
      </c>
      <c r="B29" s="50">
        <v>26</v>
      </c>
      <c r="C29" s="50" t="s">
        <v>91</v>
      </c>
      <c r="D29" s="50">
        <v>50</v>
      </c>
      <c r="E29" s="57">
        <f t="shared" si="0"/>
        <v>5</v>
      </c>
      <c r="F29" s="50">
        <v>25</v>
      </c>
      <c r="G29" s="50">
        <f t="shared" si="1"/>
        <v>30</v>
      </c>
    </row>
    <row r="30" spans="1:7" x14ac:dyDescent="0.15">
      <c r="A30" s="50">
        <v>21</v>
      </c>
      <c r="B30" s="50">
        <v>29</v>
      </c>
      <c r="C30" s="50" t="s">
        <v>92</v>
      </c>
      <c r="D30" s="50">
        <v>49</v>
      </c>
      <c r="E30" s="57">
        <f t="shared" si="0"/>
        <v>4.9000000000000004</v>
      </c>
      <c r="F30" s="50">
        <v>25</v>
      </c>
      <c r="G30" s="50">
        <f t="shared" si="1"/>
        <v>29.9</v>
      </c>
    </row>
    <row r="31" spans="1:7" x14ac:dyDescent="0.15">
      <c r="A31" s="50"/>
      <c r="B31" s="50">
        <v>25</v>
      </c>
      <c r="C31" s="50" t="s">
        <v>25</v>
      </c>
      <c r="D31" s="50">
        <v>0</v>
      </c>
      <c r="E31" s="57">
        <f t="shared" si="0"/>
        <v>0</v>
      </c>
      <c r="F31" s="50">
        <v>0</v>
      </c>
      <c r="G31" s="50">
        <f t="shared" si="1"/>
        <v>0</v>
      </c>
    </row>
    <row r="32" spans="1:7" x14ac:dyDescent="0.15">
      <c r="A32" s="50"/>
      <c r="B32" s="50">
        <v>30</v>
      </c>
      <c r="C32" s="50" t="s">
        <v>93</v>
      </c>
      <c r="D32" s="50">
        <v>0</v>
      </c>
      <c r="E32" s="57">
        <f t="shared" si="0"/>
        <v>0</v>
      </c>
      <c r="F32" s="50">
        <v>0</v>
      </c>
      <c r="G32" s="50">
        <f t="shared" si="1"/>
        <v>0</v>
      </c>
    </row>
    <row r="35" spans="3:4" x14ac:dyDescent="0.15">
      <c r="C35" s="131" t="s">
        <v>148</v>
      </c>
      <c r="D35" s="131"/>
    </row>
  </sheetData>
  <sortState ref="A10:G32">
    <sortCondition descending="1" ref="G10"/>
  </sortState>
  <mergeCells count="5">
    <mergeCell ref="E3:G3"/>
    <mergeCell ref="E8:G8"/>
    <mergeCell ref="E2:G2"/>
    <mergeCell ref="A1:C7"/>
    <mergeCell ref="C35:D35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6"/>
  <sheetViews>
    <sheetView workbookViewId="0"/>
  </sheetViews>
  <sheetFormatPr baseColWidth="10" defaultColWidth="11.5" defaultRowHeight="13" x14ac:dyDescent="0.15"/>
  <cols>
    <col min="3" max="3" width="29.1640625" customWidth="1"/>
  </cols>
  <sheetData>
    <row r="3" spans="1:7" x14ac:dyDescent="0.15">
      <c r="E3" s="132" t="s">
        <v>112</v>
      </c>
      <c r="F3" s="132"/>
      <c r="G3" s="132"/>
    </row>
    <row r="4" spans="1:7" x14ac:dyDescent="0.15">
      <c r="E4" s="131" t="s">
        <v>113</v>
      </c>
      <c r="F4" s="131"/>
      <c r="G4" s="131"/>
    </row>
    <row r="7" spans="1:7" ht="22" customHeight="1" x14ac:dyDescent="0.15"/>
    <row r="8" spans="1:7" ht="14" thickBot="1" x14ac:dyDescent="0.2"/>
    <row r="9" spans="1:7" ht="16" thickBot="1" x14ac:dyDescent="0.25">
      <c r="D9" s="12"/>
      <c r="E9" s="128" t="s">
        <v>94</v>
      </c>
      <c r="F9" s="129"/>
      <c r="G9" s="130"/>
    </row>
    <row r="10" spans="1:7" ht="16" thickBot="1" x14ac:dyDescent="0.25">
      <c r="A10" s="51" t="s">
        <v>6</v>
      </c>
      <c r="B10" s="51" t="s">
        <v>56</v>
      </c>
      <c r="C10" s="52" t="s">
        <v>7</v>
      </c>
      <c r="D10" s="53" t="s">
        <v>55</v>
      </c>
      <c r="E10" s="54" t="s">
        <v>15</v>
      </c>
      <c r="F10" s="55" t="s">
        <v>16</v>
      </c>
      <c r="G10" s="56" t="s">
        <v>17</v>
      </c>
    </row>
    <row r="11" spans="1:7" x14ac:dyDescent="0.15">
      <c r="A11" s="63">
        <v>1</v>
      </c>
      <c r="B11" s="64">
        <v>7</v>
      </c>
      <c r="C11" s="64" t="s">
        <v>82</v>
      </c>
      <c r="D11" s="64">
        <v>72</v>
      </c>
      <c r="E11" s="65">
        <f t="shared" ref="E11:E16" si="0">D11*0.1</f>
        <v>7.2</v>
      </c>
      <c r="F11" s="76">
        <v>60</v>
      </c>
      <c r="G11" s="77">
        <f t="shared" ref="G11:G16" si="1">F11+E11</f>
        <v>67.2</v>
      </c>
    </row>
    <row r="12" spans="1:7" x14ac:dyDescent="0.15">
      <c r="A12" s="67">
        <v>2</v>
      </c>
      <c r="B12" s="68">
        <v>15</v>
      </c>
      <c r="C12" s="68" t="s">
        <v>77</v>
      </c>
      <c r="D12" s="68">
        <v>69</v>
      </c>
      <c r="E12" s="69">
        <f t="shared" si="0"/>
        <v>6.9</v>
      </c>
      <c r="F12" s="58">
        <v>60</v>
      </c>
      <c r="G12" s="78">
        <f t="shared" si="1"/>
        <v>66.900000000000006</v>
      </c>
    </row>
    <row r="13" spans="1:7" x14ac:dyDescent="0.15">
      <c r="A13" s="67">
        <v>3</v>
      </c>
      <c r="B13" s="68">
        <v>20</v>
      </c>
      <c r="C13" s="68" t="s">
        <v>85</v>
      </c>
      <c r="D13" s="68">
        <v>81</v>
      </c>
      <c r="E13" s="69">
        <f t="shared" si="0"/>
        <v>8.1</v>
      </c>
      <c r="F13" s="58">
        <v>50</v>
      </c>
      <c r="G13" s="78">
        <f t="shared" si="1"/>
        <v>58.1</v>
      </c>
    </row>
    <row r="14" spans="1:7" x14ac:dyDescent="0.15">
      <c r="A14" s="67">
        <v>4</v>
      </c>
      <c r="B14" s="68">
        <v>5</v>
      </c>
      <c r="C14" s="68" t="s">
        <v>84</v>
      </c>
      <c r="D14" s="68">
        <v>71</v>
      </c>
      <c r="E14" s="69">
        <f t="shared" si="0"/>
        <v>7.1000000000000005</v>
      </c>
      <c r="F14" s="58">
        <v>50</v>
      </c>
      <c r="G14" s="78">
        <f t="shared" si="1"/>
        <v>57.1</v>
      </c>
    </row>
    <row r="15" spans="1:7" x14ac:dyDescent="0.15">
      <c r="A15" s="67">
        <v>5</v>
      </c>
      <c r="B15" s="68">
        <v>86</v>
      </c>
      <c r="C15" s="68" t="s">
        <v>87</v>
      </c>
      <c r="D15" s="68">
        <v>61</v>
      </c>
      <c r="E15" s="69">
        <f t="shared" si="0"/>
        <v>6.1000000000000005</v>
      </c>
      <c r="F15" s="58">
        <v>25</v>
      </c>
      <c r="G15" s="78">
        <f t="shared" si="1"/>
        <v>31.1</v>
      </c>
    </row>
    <row r="16" spans="1:7" ht="14" thickBot="1" x14ac:dyDescent="0.2">
      <c r="A16" s="72">
        <v>6</v>
      </c>
      <c r="B16" s="73">
        <v>13</v>
      </c>
      <c r="C16" s="73" t="s">
        <v>86</v>
      </c>
      <c r="D16" s="73">
        <v>58</v>
      </c>
      <c r="E16" s="74">
        <f t="shared" si="0"/>
        <v>5.8000000000000007</v>
      </c>
      <c r="F16" s="80">
        <v>25</v>
      </c>
      <c r="G16" s="79">
        <f t="shared" si="1"/>
        <v>30.8</v>
      </c>
    </row>
  </sheetData>
  <sortState ref="A11:G16">
    <sortCondition descending="1" ref="G11"/>
  </sortState>
  <mergeCells count="3">
    <mergeCell ref="E3:G3"/>
    <mergeCell ref="E9:G9"/>
    <mergeCell ref="E4:G4"/>
  </mergeCells>
  <pageMargins left="0.7" right="0.7" top="0.75" bottom="0.75" header="0.3" footer="0.3"/>
  <pageSetup paperSize="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6"/>
  <sheetViews>
    <sheetView workbookViewId="0">
      <selection activeCell="A26" sqref="A26"/>
    </sheetView>
  </sheetViews>
  <sheetFormatPr baseColWidth="10" defaultColWidth="8.83203125" defaultRowHeight="13" x14ac:dyDescent="0.15"/>
  <cols>
    <col min="1" max="1" width="5.6640625" bestFit="1" customWidth="1"/>
    <col min="2" max="2" width="4.1640625" bestFit="1" customWidth="1"/>
    <col min="3" max="3" width="21" bestFit="1" customWidth="1"/>
    <col min="4" max="4" width="19.6640625" customWidth="1"/>
    <col min="5" max="7" width="12" customWidth="1"/>
  </cols>
  <sheetData>
    <row r="1" spans="1:7" x14ac:dyDescent="0.15">
      <c r="A1" s="131"/>
      <c r="B1" s="131"/>
      <c r="C1" s="131"/>
    </row>
    <row r="2" spans="1:7" x14ac:dyDescent="0.15">
      <c r="A2" s="131"/>
      <c r="B2" s="131"/>
      <c r="C2" s="131"/>
      <c r="E2" s="132" t="s">
        <v>126</v>
      </c>
      <c r="F2" s="132"/>
      <c r="G2" s="132"/>
    </row>
    <row r="3" spans="1:7" x14ac:dyDescent="0.15">
      <c r="A3" s="131"/>
      <c r="B3" s="131"/>
      <c r="C3" s="131"/>
      <c r="E3" s="133">
        <v>42925</v>
      </c>
      <c r="F3" s="131"/>
      <c r="G3" s="131"/>
    </row>
    <row r="4" spans="1:7" x14ac:dyDescent="0.15">
      <c r="A4" s="131"/>
      <c r="B4" s="131"/>
      <c r="C4" s="131"/>
    </row>
    <row r="5" spans="1:7" x14ac:dyDescent="0.15">
      <c r="A5" s="131"/>
      <c r="B5" s="131"/>
      <c r="C5" s="131"/>
    </row>
    <row r="6" spans="1:7" x14ac:dyDescent="0.15">
      <c r="A6" s="131"/>
      <c r="B6" s="131"/>
      <c r="C6" s="131"/>
    </row>
    <row r="7" spans="1:7" ht="14" thickBot="1" x14ac:dyDescent="0.2">
      <c r="A7" s="131"/>
      <c r="B7" s="131"/>
      <c r="C7" s="131"/>
    </row>
    <row r="8" spans="1:7" ht="16" thickBot="1" x14ac:dyDescent="0.25">
      <c r="D8" s="12"/>
      <c r="E8" s="128" t="s">
        <v>94</v>
      </c>
      <c r="F8" s="129"/>
      <c r="G8" s="130"/>
    </row>
    <row r="9" spans="1:7" ht="16" thickBot="1" x14ac:dyDescent="0.25">
      <c r="A9" s="51" t="s">
        <v>6</v>
      </c>
      <c r="B9" s="51" t="s">
        <v>56</v>
      </c>
      <c r="C9" s="52" t="s">
        <v>7</v>
      </c>
      <c r="D9" s="53" t="s">
        <v>55</v>
      </c>
      <c r="E9" s="54" t="s">
        <v>15</v>
      </c>
      <c r="F9" s="55" t="s">
        <v>16</v>
      </c>
      <c r="G9" s="56" t="s">
        <v>17</v>
      </c>
    </row>
    <row r="10" spans="1:7" ht="14" thickBot="1" x14ac:dyDescent="0.2">
      <c r="A10" s="68">
        <v>1</v>
      </c>
      <c r="B10" s="64">
        <v>4</v>
      </c>
      <c r="C10" s="64" t="s">
        <v>23</v>
      </c>
      <c r="D10" s="64">
        <v>86</v>
      </c>
      <c r="E10" s="65">
        <f t="shared" ref="E10:E26" si="0">D10*0.1</f>
        <v>8.6</v>
      </c>
      <c r="F10" s="76">
        <v>100</v>
      </c>
      <c r="G10" s="77">
        <f t="shared" ref="G10:G26" si="1">F10+E10</f>
        <v>108.6</v>
      </c>
    </row>
    <row r="11" spans="1:7" ht="14" thickBot="1" x14ac:dyDescent="0.2">
      <c r="A11" s="68">
        <v>2</v>
      </c>
      <c r="B11" s="68">
        <v>5</v>
      </c>
      <c r="C11" s="68" t="s">
        <v>84</v>
      </c>
      <c r="D11" s="68">
        <v>90</v>
      </c>
      <c r="E11" s="69">
        <f t="shared" si="0"/>
        <v>9</v>
      </c>
      <c r="F11" s="58">
        <v>88</v>
      </c>
      <c r="G11" s="77">
        <f t="shared" si="1"/>
        <v>97</v>
      </c>
    </row>
    <row r="12" spans="1:7" ht="14" thickBot="1" x14ac:dyDescent="0.2">
      <c r="A12" s="68">
        <v>3</v>
      </c>
      <c r="B12" s="68">
        <v>7</v>
      </c>
      <c r="C12" s="68" t="s">
        <v>82</v>
      </c>
      <c r="D12" s="68">
        <v>82</v>
      </c>
      <c r="E12" s="69">
        <f t="shared" si="0"/>
        <v>8.2000000000000011</v>
      </c>
      <c r="F12" s="58">
        <v>78</v>
      </c>
      <c r="G12" s="77">
        <f t="shared" si="1"/>
        <v>86.2</v>
      </c>
    </row>
    <row r="13" spans="1:7" ht="14" thickBot="1" x14ac:dyDescent="0.2">
      <c r="A13" s="68">
        <v>4</v>
      </c>
      <c r="B13" s="68">
        <v>10</v>
      </c>
      <c r="C13" s="68" t="s">
        <v>79</v>
      </c>
      <c r="D13" s="68">
        <v>84</v>
      </c>
      <c r="E13" s="69">
        <f t="shared" si="0"/>
        <v>8.4</v>
      </c>
      <c r="F13" s="58">
        <v>69</v>
      </c>
      <c r="G13" s="77">
        <f t="shared" si="1"/>
        <v>77.400000000000006</v>
      </c>
    </row>
    <row r="14" spans="1:7" ht="14" thickBot="1" x14ac:dyDescent="0.2">
      <c r="A14" s="68">
        <v>5</v>
      </c>
      <c r="B14" s="68">
        <v>13</v>
      </c>
      <c r="C14" s="68" t="s">
        <v>86</v>
      </c>
      <c r="D14" s="68">
        <v>85</v>
      </c>
      <c r="E14" s="69">
        <f t="shared" si="0"/>
        <v>8.5</v>
      </c>
      <c r="F14" s="82">
        <v>60</v>
      </c>
      <c r="G14" s="77">
        <f t="shared" si="1"/>
        <v>68.5</v>
      </c>
    </row>
    <row r="15" spans="1:7" ht="14" thickBot="1" x14ac:dyDescent="0.2">
      <c r="A15" s="68">
        <v>6</v>
      </c>
      <c r="B15" s="50">
        <v>2</v>
      </c>
      <c r="C15" s="50" t="s">
        <v>76</v>
      </c>
      <c r="D15" s="68">
        <v>83</v>
      </c>
      <c r="E15" s="69">
        <f t="shared" si="0"/>
        <v>8.3000000000000007</v>
      </c>
      <c r="F15" s="58">
        <v>60</v>
      </c>
      <c r="G15" s="77">
        <f t="shared" si="1"/>
        <v>68.3</v>
      </c>
    </row>
    <row r="16" spans="1:7" ht="14" thickBot="1" x14ac:dyDescent="0.2">
      <c r="A16" s="68">
        <v>7</v>
      </c>
      <c r="B16" s="68">
        <v>15</v>
      </c>
      <c r="C16" s="68" t="s">
        <v>77</v>
      </c>
      <c r="D16" s="68">
        <v>68</v>
      </c>
      <c r="E16" s="69">
        <f t="shared" si="0"/>
        <v>6.8000000000000007</v>
      </c>
      <c r="F16" s="58">
        <v>60</v>
      </c>
      <c r="G16" s="77">
        <f t="shared" si="1"/>
        <v>66.8</v>
      </c>
    </row>
    <row r="17" spans="1:7" ht="14" thickBot="1" x14ac:dyDescent="0.2">
      <c r="A17" s="68">
        <v>8</v>
      </c>
      <c r="B17" s="68">
        <v>6</v>
      </c>
      <c r="C17" s="68" t="s">
        <v>75</v>
      </c>
      <c r="D17" s="68">
        <v>60</v>
      </c>
      <c r="E17" s="69">
        <f t="shared" si="0"/>
        <v>6</v>
      </c>
      <c r="F17" s="81">
        <v>60</v>
      </c>
      <c r="G17" s="77">
        <f t="shared" si="1"/>
        <v>66</v>
      </c>
    </row>
    <row r="18" spans="1:7" ht="14" thickBot="1" x14ac:dyDescent="0.2">
      <c r="A18" s="68">
        <v>9</v>
      </c>
      <c r="B18" s="68">
        <v>11</v>
      </c>
      <c r="C18" s="68" t="s">
        <v>89</v>
      </c>
      <c r="D18" s="68">
        <v>64</v>
      </c>
      <c r="E18" s="69">
        <f t="shared" si="0"/>
        <v>6.4</v>
      </c>
      <c r="F18" s="82">
        <v>50</v>
      </c>
      <c r="G18" s="77">
        <f t="shared" si="1"/>
        <v>56.4</v>
      </c>
    </row>
    <row r="19" spans="1:7" ht="14" thickBot="1" x14ac:dyDescent="0.2">
      <c r="A19" s="68">
        <v>10</v>
      </c>
      <c r="B19" s="68">
        <v>14</v>
      </c>
      <c r="C19" s="68" t="s">
        <v>83</v>
      </c>
      <c r="D19" s="68">
        <v>59</v>
      </c>
      <c r="E19" s="69">
        <f t="shared" si="0"/>
        <v>5.9</v>
      </c>
      <c r="F19" s="58">
        <v>50</v>
      </c>
      <c r="G19" s="77">
        <f t="shared" si="1"/>
        <v>55.9</v>
      </c>
    </row>
    <row r="20" spans="1:7" ht="14" thickBot="1" x14ac:dyDescent="0.2">
      <c r="A20" s="68">
        <v>11</v>
      </c>
      <c r="B20" s="50">
        <v>1</v>
      </c>
      <c r="C20" s="50" t="s">
        <v>81</v>
      </c>
      <c r="D20" s="68">
        <v>58</v>
      </c>
      <c r="E20" s="69">
        <f t="shared" si="0"/>
        <v>5.8000000000000007</v>
      </c>
      <c r="F20" s="58">
        <v>50</v>
      </c>
      <c r="G20" s="77">
        <f t="shared" si="1"/>
        <v>55.8</v>
      </c>
    </row>
    <row r="21" spans="1:7" ht="14" thickBot="1" x14ac:dyDescent="0.2">
      <c r="A21" s="68">
        <v>12</v>
      </c>
      <c r="B21" s="68">
        <v>29</v>
      </c>
      <c r="C21" s="68" t="s">
        <v>92</v>
      </c>
      <c r="D21" s="68">
        <v>58</v>
      </c>
      <c r="E21" s="69">
        <f t="shared" si="0"/>
        <v>5.8000000000000007</v>
      </c>
      <c r="F21" s="58">
        <v>50</v>
      </c>
      <c r="G21" s="77">
        <f t="shared" si="1"/>
        <v>55.8</v>
      </c>
    </row>
    <row r="22" spans="1:7" ht="14" thickBot="1" x14ac:dyDescent="0.2">
      <c r="A22" s="68">
        <v>13</v>
      </c>
      <c r="B22" s="68">
        <v>86</v>
      </c>
      <c r="C22" s="68" t="s">
        <v>87</v>
      </c>
      <c r="D22" s="68">
        <v>50</v>
      </c>
      <c r="E22" s="69">
        <f t="shared" si="0"/>
        <v>5</v>
      </c>
      <c r="F22" s="58">
        <v>50</v>
      </c>
      <c r="G22" s="77">
        <f t="shared" si="1"/>
        <v>55</v>
      </c>
    </row>
    <row r="23" spans="1:7" ht="14" thickBot="1" x14ac:dyDescent="0.2">
      <c r="A23" s="68">
        <v>14</v>
      </c>
      <c r="B23" s="50">
        <v>20</v>
      </c>
      <c r="C23" s="50" t="s">
        <v>85</v>
      </c>
      <c r="D23" s="68">
        <v>46</v>
      </c>
      <c r="E23" s="69">
        <f t="shared" si="0"/>
        <v>4.6000000000000005</v>
      </c>
      <c r="F23" s="58">
        <v>50</v>
      </c>
      <c r="G23" s="77">
        <f t="shared" si="1"/>
        <v>54.6</v>
      </c>
    </row>
    <row r="24" spans="1:7" ht="14" thickBot="1" x14ac:dyDescent="0.2">
      <c r="A24" s="68">
        <v>15</v>
      </c>
      <c r="B24" s="68">
        <v>16</v>
      </c>
      <c r="C24" s="68" t="s">
        <v>28</v>
      </c>
      <c r="D24" s="68">
        <v>41</v>
      </c>
      <c r="E24" s="69">
        <f t="shared" si="0"/>
        <v>4.1000000000000005</v>
      </c>
      <c r="F24" s="82">
        <v>50</v>
      </c>
      <c r="G24" s="77">
        <f t="shared" si="1"/>
        <v>54.1</v>
      </c>
    </row>
    <row r="25" spans="1:7" ht="14" thickBot="1" x14ac:dyDescent="0.2">
      <c r="A25" s="68">
        <v>16</v>
      </c>
      <c r="B25" s="73">
        <v>12</v>
      </c>
      <c r="C25" s="73" t="s">
        <v>90</v>
      </c>
      <c r="D25" s="73">
        <v>17</v>
      </c>
      <c r="E25" s="74">
        <f t="shared" si="0"/>
        <v>1.7000000000000002</v>
      </c>
      <c r="F25" s="83">
        <v>50</v>
      </c>
      <c r="G25" s="84">
        <f t="shared" si="1"/>
        <v>51.7</v>
      </c>
    </row>
    <row r="26" spans="1:7" x14ac:dyDescent="0.15">
      <c r="A26" s="68"/>
      <c r="B26" s="61">
        <v>40</v>
      </c>
      <c r="C26" s="61" t="s">
        <v>123</v>
      </c>
      <c r="D26" s="61">
        <v>0</v>
      </c>
      <c r="E26" s="62">
        <f t="shared" si="0"/>
        <v>0</v>
      </c>
      <c r="F26" s="61">
        <v>0</v>
      </c>
      <c r="G26" s="61">
        <f t="shared" si="1"/>
        <v>0</v>
      </c>
    </row>
  </sheetData>
  <sortState ref="A10:G26">
    <sortCondition descending="1" ref="G10"/>
  </sortState>
  <mergeCells count="4">
    <mergeCell ref="A1:C7"/>
    <mergeCell ref="E2:G2"/>
    <mergeCell ref="E3:G3"/>
    <mergeCell ref="E8:G8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8"/>
  <sheetViews>
    <sheetView workbookViewId="0">
      <selection activeCell="E32" sqref="E32"/>
    </sheetView>
  </sheetViews>
  <sheetFormatPr baseColWidth="10" defaultRowHeight="13" x14ac:dyDescent="0.15"/>
  <cols>
    <col min="1" max="1" width="6.1640625" customWidth="1"/>
    <col min="3" max="3" width="18" bestFit="1" customWidth="1"/>
    <col min="11" max="11" width="19.33203125" customWidth="1"/>
    <col min="12" max="13" width="0" hidden="1" customWidth="1"/>
    <col min="14" max="14" width="7.33203125" customWidth="1"/>
  </cols>
  <sheetData>
    <row r="1" spans="1:14" x14ac:dyDescent="0.15">
      <c r="A1" s="131"/>
      <c r="B1" s="131"/>
      <c r="C1" s="131"/>
    </row>
    <row r="2" spans="1:14" x14ac:dyDescent="0.15">
      <c r="A2" s="131"/>
      <c r="B2" s="131"/>
      <c r="C2" s="131"/>
      <c r="E2" s="132" t="s">
        <v>127</v>
      </c>
      <c r="F2" s="132"/>
      <c r="G2" s="132"/>
    </row>
    <row r="3" spans="1:14" x14ac:dyDescent="0.15">
      <c r="A3" s="131"/>
      <c r="B3" s="131"/>
      <c r="C3" s="131"/>
      <c r="E3" s="133" t="s">
        <v>132</v>
      </c>
      <c r="F3" s="131"/>
      <c r="G3" s="131"/>
    </row>
    <row r="4" spans="1:14" x14ac:dyDescent="0.15">
      <c r="A4" s="131"/>
      <c r="B4" s="131"/>
      <c r="C4" s="131"/>
    </row>
    <row r="5" spans="1:14" x14ac:dyDescent="0.15">
      <c r="A5" s="131"/>
      <c r="B5" s="131"/>
      <c r="C5" s="131"/>
    </row>
    <row r="6" spans="1:14" x14ac:dyDescent="0.15">
      <c r="A6" s="131"/>
      <c r="B6" s="131"/>
      <c r="C6" s="131"/>
    </row>
    <row r="7" spans="1:14" ht="14" thickBot="1" x14ac:dyDescent="0.2">
      <c r="A7" s="131"/>
      <c r="B7" s="131"/>
      <c r="C7" s="131"/>
    </row>
    <row r="8" spans="1:14" ht="16" thickBot="1" x14ac:dyDescent="0.25">
      <c r="D8" s="12"/>
      <c r="E8" s="128" t="s">
        <v>94</v>
      </c>
      <c r="F8" s="129"/>
      <c r="G8" s="130"/>
    </row>
    <row r="9" spans="1:14" ht="16" thickBot="1" x14ac:dyDescent="0.25">
      <c r="A9" s="51" t="s">
        <v>6</v>
      </c>
      <c r="B9" s="51" t="s">
        <v>56</v>
      </c>
      <c r="C9" s="52" t="s">
        <v>7</v>
      </c>
      <c r="D9" s="53" t="s">
        <v>55</v>
      </c>
      <c r="E9" s="54" t="s">
        <v>15</v>
      </c>
      <c r="F9" s="55" t="s">
        <v>16</v>
      </c>
      <c r="G9" s="56" t="s">
        <v>17</v>
      </c>
    </row>
    <row r="10" spans="1:14" ht="14" thickBot="1" x14ac:dyDescent="0.2">
      <c r="A10" s="68">
        <v>1</v>
      </c>
      <c r="B10" s="68">
        <v>14</v>
      </c>
      <c r="C10" s="68" t="s">
        <v>83</v>
      </c>
      <c r="D10" s="91">
        <v>79.33</v>
      </c>
      <c r="E10" s="91">
        <f t="shared" ref="E10:E25" si="0">D10*0.1</f>
        <v>7.9329999999999998</v>
      </c>
      <c r="F10" s="58">
        <v>100</v>
      </c>
      <c r="G10" s="90">
        <f t="shared" ref="G10:G25" si="1">F10+E10</f>
        <v>107.93299999999999</v>
      </c>
    </row>
    <row r="11" spans="1:14" ht="14" thickBot="1" x14ac:dyDescent="0.2">
      <c r="A11" s="68">
        <v>2</v>
      </c>
      <c r="B11" s="68">
        <v>11</v>
      </c>
      <c r="C11" s="68" t="s">
        <v>89</v>
      </c>
      <c r="D11" s="91">
        <v>76.67</v>
      </c>
      <c r="E11" s="91">
        <f t="shared" si="0"/>
        <v>7.6670000000000007</v>
      </c>
      <c r="F11" s="82">
        <v>88</v>
      </c>
      <c r="G11" s="90">
        <f t="shared" si="1"/>
        <v>95.667000000000002</v>
      </c>
    </row>
    <row r="12" spans="1:14" ht="14" thickBot="1" x14ac:dyDescent="0.2">
      <c r="A12" s="68">
        <v>3</v>
      </c>
      <c r="B12" s="68">
        <v>2</v>
      </c>
      <c r="C12" s="68" t="s">
        <v>76</v>
      </c>
      <c r="D12" s="91">
        <v>82.67</v>
      </c>
      <c r="E12" s="91">
        <f t="shared" si="0"/>
        <v>8.2670000000000012</v>
      </c>
      <c r="F12" s="58">
        <v>78</v>
      </c>
      <c r="G12" s="90">
        <f t="shared" si="1"/>
        <v>86.266999999999996</v>
      </c>
      <c r="N12" s="88"/>
    </row>
    <row r="13" spans="1:14" ht="14" thickBot="1" x14ac:dyDescent="0.2">
      <c r="A13" s="68">
        <v>4</v>
      </c>
      <c r="B13" s="68">
        <v>15</v>
      </c>
      <c r="C13" s="68" t="s">
        <v>133</v>
      </c>
      <c r="D13" s="91">
        <v>61.33</v>
      </c>
      <c r="E13" s="91">
        <f t="shared" si="0"/>
        <v>6.133</v>
      </c>
      <c r="F13" s="58">
        <v>69</v>
      </c>
      <c r="G13" s="90">
        <f t="shared" si="1"/>
        <v>75.132999999999996</v>
      </c>
      <c r="N13" s="88"/>
    </row>
    <row r="14" spans="1:14" ht="14" thickBot="1" x14ac:dyDescent="0.2">
      <c r="A14" s="68">
        <v>5</v>
      </c>
      <c r="B14" s="50">
        <v>7</v>
      </c>
      <c r="C14" s="50" t="s">
        <v>82</v>
      </c>
      <c r="D14" s="91">
        <v>80.67</v>
      </c>
      <c r="E14" s="91">
        <f t="shared" si="0"/>
        <v>8.0670000000000002</v>
      </c>
      <c r="F14" s="58">
        <v>60</v>
      </c>
      <c r="G14" s="90">
        <f t="shared" si="1"/>
        <v>68.067000000000007</v>
      </c>
      <c r="N14" s="88"/>
    </row>
    <row r="15" spans="1:14" ht="14" thickBot="1" x14ac:dyDescent="0.2">
      <c r="A15" s="68">
        <v>6</v>
      </c>
      <c r="B15" s="68">
        <v>1</v>
      </c>
      <c r="C15" s="68" t="s">
        <v>81</v>
      </c>
      <c r="D15" s="91">
        <v>80.33</v>
      </c>
      <c r="E15" s="91">
        <f t="shared" si="0"/>
        <v>8.0329999999999995</v>
      </c>
      <c r="F15" s="58">
        <v>60</v>
      </c>
      <c r="G15" s="90">
        <f t="shared" si="1"/>
        <v>68.033000000000001</v>
      </c>
      <c r="N15" s="88"/>
    </row>
    <row r="16" spans="1:14" ht="14" thickBot="1" x14ac:dyDescent="0.2">
      <c r="A16" s="68">
        <v>7</v>
      </c>
      <c r="B16" s="68">
        <v>5</v>
      </c>
      <c r="C16" s="68" t="s">
        <v>84</v>
      </c>
      <c r="D16" s="91">
        <v>79.33</v>
      </c>
      <c r="E16" s="91">
        <f t="shared" si="0"/>
        <v>7.9329999999999998</v>
      </c>
      <c r="F16" s="58">
        <v>60</v>
      </c>
      <c r="G16" s="90">
        <f t="shared" si="1"/>
        <v>67.932999999999993</v>
      </c>
      <c r="N16" s="88"/>
    </row>
    <row r="17" spans="1:14" ht="14" thickBot="1" x14ac:dyDescent="0.2">
      <c r="A17" s="68">
        <v>8</v>
      </c>
      <c r="B17" s="68">
        <v>187</v>
      </c>
      <c r="C17" s="68" t="s">
        <v>129</v>
      </c>
      <c r="D17" s="91">
        <v>62</v>
      </c>
      <c r="E17" s="91">
        <f t="shared" si="0"/>
        <v>6.2</v>
      </c>
      <c r="F17" s="58">
        <v>60</v>
      </c>
      <c r="G17" s="90">
        <f t="shared" si="1"/>
        <v>66.2</v>
      </c>
      <c r="N17" s="88"/>
    </row>
    <row r="18" spans="1:14" ht="14" thickBot="1" x14ac:dyDescent="0.2">
      <c r="A18" s="68">
        <v>9</v>
      </c>
      <c r="B18" s="50">
        <v>10</v>
      </c>
      <c r="C18" s="50" t="s">
        <v>79</v>
      </c>
      <c r="D18" s="91">
        <v>74</v>
      </c>
      <c r="E18" s="91">
        <f t="shared" si="0"/>
        <v>7.4</v>
      </c>
      <c r="F18" s="58">
        <v>50</v>
      </c>
      <c r="G18" s="90">
        <f t="shared" si="1"/>
        <v>57.4</v>
      </c>
      <c r="N18" s="88"/>
    </row>
    <row r="19" spans="1:14" ht="14" thickBot="1" x14ac:dyDescent="0.2">
      <c r="A19" s="68">
        <v>10</v>
      </c>
      <c r="B19" s="68">
        <v>16</v>
      </c>
      <c r="C19" s="68" t="s">
        <v>28</v>
      </c>
      <c r="D19" s="91">
        <v>64</v>
      </c>
      <c r="E19" s="91">
        <f t="shared" si="0"/>
        <v>6.4</v>
      </c>
      <c r="F19" s="82">
        <v>50</v>
      </c>
      <c r="G19" s="90">
        <f t="shared" si="1"/>
        <v>56.4</v>
      </c>
      <c r="N19" s="88"/>
    </row>
    <row r="20" spans="1:14" ht="14" thickBot="1" x14ac:dyDescent="0.2">
      <c r="A20" s="68">
        <v>11</v>
      </c>
      <c r="B20" s="50">
        <v>13</v>
      </c>
      <c r="C20" s="50" t="s">
        <v>86</v>
      </c>
      <c r="D20" s="91">
        <v>19.329999999999998</v>
      </c>
      <c r="E20" s="91">
        <f t="shared" si="0"/>
        <v>1.9329999999999998</v>
      </c>
      <c r="F20" s="82">
        <v>50</v>
      </c>
      <c r="G20" s="90">
        <f t="shared" si="1"/>
        <v>51.933</v>
      </c>
      <c r="N20" s="88"/>
    </row>
    <row r="21" spans="1:14" x14ac:dyDescent="0.15">
      <c r="A21" s="68"/>
      <c r="B21" s="85">
        <v>86</v>
      </c>
      <c r="C21" s="85" t="s">
        <v>87</v>
      </c>
      <c r="D21" s="85">
        <v>0</v>
      </c>
      <c r="E21" s="86">
        <f t="shared" si="0"/>
        <v>0</v>
      </c>
      <c r="F21" s="89">
        <v>0</v>
      </c>
      <c r="G21" s="87">
        <f t="shared" si="1"/>
        <v>0</v>
      </c>
      <c r="N21" s="88"/>
    </row>
    <row r="22" spans="1:14" x14ac:dyDescent="0.15">
      <c r="A22" s="68"/>
      <c r="B22" s="68">
        <v>20</v>
      </c>
      <c r="C22" s="68" t="s">
        <v>85</v>
      </c>
      <c r="D22" s="68">
        <v>0</v>
      </c>
      <c r="E22" s="69">
        <f t="shared" si="0"/>
        <v>0</v>
      </c>
      <c r="F22" s="68">
        <v>0</v>
      </c>
      <c r="G22" s="68">
        <f t="shared" si="1"/>
        <v>0</v>
      </c>
      <c r="N22" s="88"/>
    </row>
    <row r="23" spans="1:14" x14ac:dyDescent="0.15">
      <c r="A23" s="68"/>
      <c r="B23" s="68">
        <v>12</v>
      </c>
      <c r="C23" s="68" t="s">
        <v>90</v>
      </c>
      <c r="D23" s="68">
        <v>0</v>
      </c>
      <c r="E23" s="69">
        <f t="shared" si="0"/>
        <v>0</v>
      </c>
      <c r="F23" s="68">
        <v>0</v>
      </c>
      <c r="G23" s="68">
        <f t="shared" si="1"/>
        <v>0</v>
      </c>
      <c r="N23" s="88"/>
    </row>
    <row r="24" spans="1:14" x14ac:dyDescent="0.15">
      <c r="A24" s="68"/>
      <c r="B24" s="68">
        <v>23</v>
      </c>
      <c r="C24" s="68" t="s">
        <v>78</v>
      </c>
      <c r="D24" s="68">
        <v>0</v>
      </c>
      <c r="E24" s="69">
        <f t="shared" si="0"/>
        <v>0</v>
      </c>
      <c r="F24" s="68">
        <v>0</v>
      </c>
      <c r="G24" s="68">
        <f t="shared" si="1"/>
        <v>0</v>
      </c>
      <c r="N24" s="88"/>
    </row>
    <row r="25" spans="1:14" x14ac:dyDescent="0.15">
      <c r="A25" s="68"/>
      <c r="B25" s="68">
        <v>25</v>
      </c>
      <c r="C25" s="68" t="s">
        <v>128</v>
      </c>
      <c r="D25" s="68">
        <v>0</v>
      </c>
      <c r="E25" s="68">
        <f t="shared" si="0"/>
        <v>0</v>
      </c>
      <c r="F25" s="68">
        <v>0</v>
      </c>
      <c r="G25" s="68">
        <f t="shared" si="1"/>
        <v>0</v>
      </c>
      <c r="N25" s="88"/>
    </row>
    <row r="26" spans="1:14" x14ac:dyDescent="0.15">
      <c r="N26" s="88"/>
    </row>
    <row r="27" spans="1:14" x14ac:dyDescent="0.15">
      <c r="N27" s="88"/>
    </row>
    <row r="28" spans="1:14" x14ac:dyDescent="0.15">
      <c r="B28" s="131" t="s">
        <v>148</v>
      </c>
      <c r="C28" s="131"/>
    </row>
  </sheetData>
  <sortState ref="A10:G25">
    <sortCondition descending="1" ref="G10"/>
  </sortState>
  <mergeCells count="5">
    <mergeCell ref="A1:C7"/>
    <mergeCell ref="E2:G2"/>
    <mergeCell ref="E3:G3"/>
    <mergeCell ref="E8:G8"/>
    <mergeCell ref="B28:C28"/>
  </mergeCells>
  <phoneticPr fontId="28" type="noConversion"/>
  <pageMargins left="0.7" right="0.7" top="0.75" bottom="0.75" header="0.3" footer="0.3"/>
  <pageSetup paperSize="9" orientation="portrait" horizontalDpi="0" verticalDpi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3"/>
  <sheetViews>
    <sheetView tabSelected="1" topLeftCell="A10" workbookViewId="0">
      <selection activeCell="A32" sqref="A32:A33"/>
    </sheetView>
  </sheetViews>
  <sheetFormatPr baseColWidth="10" defaultRowHeight="13" x14ac:dyDescent="0.15"/>
  <cols>
    <col min="2" max="2" width="6.5" customWidth="1"/>
    <col min="3" max="3" width="26.1640625" bestFit="1" customWidth="1"/>
    <col min="4" max="4" width="10.6640625" customWidth="1"/>
    <col min="5" max="6" width="10.83203125" customWidth="1"/>
  </cols>
  <sheetData>
    <row r="1" spans="1:7" x14ac:dyDescent="0.15">
      <c r="A1" s="131"/>
      <c r="B1" s="131"/>
      <c r="C1" s="131"/>
    </row>
    <row r="2" spans="1:7" x14ac:dyDescent="0.15">
      <c r="A2" s="131"/>
      <c r="B2" s="131"/>
      <c r="C2" s="131"/>
      <c r="E2" s="132" t="s">
        <v>134</v>
      </c>
      <c r="F2" s="132"/>
      <c r="G2" s="132"/>
    </row>
    <row r="3" spans="1:7" x14ac:dyDescent="0.15">
      <c r="A3" s="131"/>
      <c r="B3" s="131"/>
      <c r="C3" s="131"/>
      <c r="E3" s="133">
        <v>43022</v>
      </c>
      <c r="F3" s="131"/>
      <c r="G3" s="131"/>
    </row>
    <row r="4" spans="1:7" x14ac:dyDescent="0.15">
      <c r="A4" s="131"/>
      <c r="B4" s="131"/>
      <c r="C4" s="131"/>
    </row>
    <row r="5" spans="1:7" x14ac:dyDescent="0.15">
      <c r="A5" s="131"/>
      <c r="B5" s="131"/>
      <c r="C5" s="131"/>
    </row>
    <row r="6" spans="1:7" x14ac:dyDescent="0.15">
      <c r="A6" s="131"/>
      <c r="B6" s="131"/>
      <c r="C6" s="131"/>
    </row>
    <row r="7" spans="1:7" ht="14" thickBot="1" x14ac:dyDescent="0.2">
      <c r="A7" s="131"/>
      <c r="B7" s="131"/>
      <c r="C7" s="131"/>
    </row>
    <row r="8" spans="1:7" ht="16" thickBot="1" x14ac:dyDescent="0.25">
      <c r="D8" s="12"/>
      <c r="E8" s="128" t="s">
        <v>94</v>
      </c>
      <c r="F8" s="129"/>
      <c r="G8" s="130"/>
    </row>
    <row r="9" spans="1:7" ht="16" thickBot="1" x14ac:dyDescent="0.25">
      <c r="A9" s="51" t="s">
        <v>6</v>
      </c>
      <c r="B9" s="51" t="s">
        <v>56</v>
      </c>
      <c r="C9" s="52" t="s">
        <v>7</v>
      </c>
      <c r="D9" s="53" t="s">
        <v>55</v>
      </c>
      <c r="E9" s="54" t="s">
        <v>15</v>
      </c>
      <c r="F9" s="55" t="s">
        <v>16</v>
      </c>
      <c r="G9" s="56" t="s">
        <v>17</v>
      </c>
    </row>
    <row r="10" spans="1:7" ht="17" thickBot="1" x14ac:dyDescent="0.25">
      <c r="A10" s="77">
        <v>1</v>
      </c>
      <c r="B10" s="102">
        <v>10</v>
      </c>
      <c r="C10" s="110" t="s">
        <v>21</v>
      </c>
      <c r="D10" s="106">
        <v>88</v>
      </c>
      <c r="E10" s="100">
        <f t="shared" ref="E10:E33" si="0">D10*0.1</f>
        <v>8.8000000000000007</v>
      </c>
      <c r="F10" s="76">
        <v>100</v>
      </c>
      <c r="G10" s="90">
        <f t="shared" ref="G10:G33" si="1">F10+E10</f>
        <v>108.8</v>
      </c>
    </row>
    <row r="11" spans="1:7" ht="17" thickBot="1" x14ac:dyDescent="0.25">
      <c r="A11" s="78">
        <v>2</v>
      </c>
      <c r="B11" s="103">
        <v>2</v>
      </c>
      <c r="C11" s="110" t="s">
        <v>18</v>
      </c>
      <c r="D11" s="107">
        <v>88</v>
      </c>
      <c r="E11" s="91">
        <f t="shared" si="0"/>
        <v>8.8000000000000007</v>
      </c>
      <c r="F11" s="82">
        <v>88</v>
      </c>
      <c r="G11" s="90">
        <f t="shared" si="1"/>
        <v>96.8</v>
      </c>
    </row>
    <row r="12" spans="1:7" ht="17" thickBot="1" x14ac:dyDescent="0.25">
      <c r="A12" s="78">
        <v>3</v>
      </c>
      <c r="B12" s="103">
        <v>4</v>
      </c>
      <c r="C12" s="110" t="s">
        <v>23</v>
      </c>
      <c r="D12" s="107">
        <v>92</v>
      </c>
      <c r="E12" s="91">
        <f t="shared" si="0"/>
        <v>9.2000000000000011</v>
      </c>
      <c r="F12" s="58">
        <v>78</v>
      </c>
      <c r="G12" s="90">
        <f t="shared" si="1"/>
        <v>87.2</v>
      </c>
    </row>
    <row r="13" spans="1:7" ht="17" thickBot="1" x14ac:dyDescent="0.25">
      <c r="A13" s="78">
        <v>4</v>
      </c>
      <c r="B13" s="103">
        <v>94</v>
      </c>
      <c r="C13" s="110" t="s">
        <v>137</v>
      </c>
      <c r="D13" s="107">
        <v>63</v>
      </c>
      <c r="E13" s="91">
        <f t="shared" si="0"/>
        <v>6.3000000000000007</v>
      </c>
      <c r="F13" s="58">
        <v>69</v>
      </c>
      <c r="G13" s="90">
        <f t="shared" si="1"/>
        <v>75.3</v>
      </c>
    </row>
    <row r="14" spans="1:7" ht="17" thickBot="1" x14ac:dyDescent="0.25">
      <c r="A14" s="78">
        <v>5</v>
      </c>
      <c r="B14" s="103">
        <v>1</v>
      </c>
      <c r="C14" s="110" t="s">
        <v>117</v>
      </c>
      <c r="D14" s="107">
        <v>82</v>
      </c>
      <c r="E14" s="91">
        <f t="shared" si="0"/>
        <v>8.2000000000000011</v>
      </c>
      <c r="F14" s="58">
        <v>60</v>
      </c>
      <c r="G14" s="90">
        <f t="shared" si="1"/>
        <v>68.2</v>
      </c>
    </row>
    <row r="15" spans="1:7" ht="17" thickBot="1" x14ac:dyDescent="0.25">
      <c r="A15" s="78">
        <v>6</v>
      </c>
      <c r="B15" s="103">
        <v>14</v>
      </c>
      <c r="C15" s="110" t="s">
        <v>121</v>
      </c>
      <c r="D15" s="107">
        <v>82</v>
      </c>
      <c r="E15" s="91">
        <f t="shared" si="0"/>
        <v>8.2000000000000011</v>
      </c>
      <c r="F15" s="58">
        <v>60</v>
      </c>
      <c r="G15" s="90">
        <f t="shared" si="1"/>
        <v>68.2</v>
      </c>
    </row>
    <row r="16" spans="1:7" ht="17" thickBot="1" x14ac:dyDescent="0.25">
      <c r="A16" s="78">
        <v>7</v>
      </c>
      <c r="B16" s="103">
        <v>9</v>
      </c>
      <c r="C16" s="110" t="s">
        <v>20</v>
      </c>
      <c r="D16" s="107">
        <v>78</v>
      </c>
      <c r="E16" s="91">
        <f t="shared" si="0"/>
        <v>7.8000000000000007</v>
      </c>
      <c r="F16" s="58">
        <v>60</v>
      </c>
      <c r="G16" s="90">
        <f t="shared" si="1"/>
        <v>67.8</v>
      </c>
    </row>
    <row r="17" spans="1:7" ht="17" thickBot="1" x14ac:dyDescent="0.25">
      <c r="A17" s="78">
        <v>8</v>
      </c>
      <c r="B17" s="103">
        <v>7</v>
      </c>
      <c r="C17" s="110" t="s">
        <v>120</v>
      </c>
      <c r="D17" s="107">
        <v>66</v>
      </c>
      <c r="E17" s="91">
        <f t="shared" si="0"/>
        <v>6.6000000000000005</v>
      </c>
      <c r="F17" s="58">
        <v>60</v>
      </c>
      <c r="G17" s="90">
        <f t="shared" si="1"/>
        <v>66.599999999999994</v>
      </c>
    </row>
    <row r="18" spans="1:7" ht="17" thickBot="1" x14ac:dyDescent="0.25">
      <c r="A18" s="78">
        <v>9</v>
      </c>
      <c r="B18" s="103">
        <v>5</v>
      </c>
      <c r="C18" s="110" t="s">
        <v>19</v>
      </c>
      <c r="D18" s="107">
        <v>88</v>
      </c>
      <c r="E18" s="91">
        <f t="shared" si="0"/>
        <v>8.8000000000000007</v>
      </c>
      <c r="F18" s="58">
        <v>50</v>
      </c>
      <c r="G18" s="90">
        <f t="shared" si="1"/>
        <v>58.8</v>
      </c>
    </row>
    <row r="19" spans="1:7" ht="17" thickBot="1" x14ac:dyDescent="0.25">
      <c r="A19" s="78">
        <v>10</v>
      </c>
      <c r="B19" s="103">
        <v>92</v>
      </c>
      <c r="C19" s="110" t="s">
        <v>135</v>
      </c>
      <c r="D19" s="107">
        <v>83</v>
      </c>
      <c r="E19" s="91">
        <f t="shared" si="0"/>
        <v>8.3000000000000007</v>
      </c>
      <c r="F19" s="58">
        <v>50</v>
      </c>
      <c r="G19" s="90">
        <f t="shared" si="1"/>
        <v>58.3</v>
      </c>
    </row>
    <row r="20" spans="1:7" ht="17" thickBot="1" x14ac:dyDescent="0.25">
      <c r="A20" s="78">
        <v>11</v>
      </c>
      <c r="B20" s="103">
        <v>6</v>
      </c>
      <c r="C20" s="110" t="s">
        <v>115</v>
      </c>
      <c r="D20" s="107">
        <v>73</v>
      </c>
      <c r="E20" s="91">
        <f t="shared" si="0"/>
        <v>7.3000000000000007</v>
      </c>
      <c r="F20" s="58">
        <v>50</v>
      </c>
      <c r="G20" s="90">
        <f t="shared" si="1"/>
        <v>57.3</v>
      </c>
    </row>
    <row r="21" spans="1:7" ht="17" thickBot="1" x14ac:dyDescent="0.25">
      <c r="A21" s="78">
        <v>12</v>
      </c>
      <c r="B21" s="104">
        <v>25</v>
      </c>
      <c r="C21" s="110" t="s">
        <v>25</v>
      </c>
      <c r="D21" s="108">
        <v>73</v>
      </c>
      <c r="E21" s="95">
        <f t="shared" si="0"/>
        <v>7.3000000000000007</v>
      </c>
      <c r="F21" s="96">
        <v>50</v>
      </c>
      <c r="G21" s="90">
        <f t="shared" si="1"/>
        <v>57.3</v>
      </c>
    </row>
    <row r="22" spans="1:7" ht="17" thickBot="1" x14ac:dyDescent="0.25">
      <c r="A22" s="78">
        <v>13</v>
      </c>
      <c r="B22" s="103">
        <v>15</v>
      </c>
      <c r="C22" s="110" t="s">
        <v>136</v>
      </c>
      <c r="D22" s="107">
        <v>70</v>
      </c>
      <c r="E22" s="91">
        <f t="shared" si="0"/>
        <v>7</v>
      </c>
      <c r="F22" s="71">
        <v>50</v>
      </c>
      <c r="G22" s="90">
        <f t="shared" si="1"/>
        <v>57</v>
      </c>
    </row>
    <row r="23" spans="1:7" ht="17" thickBot="1" x14ac:dyDescent="0.25">
      <c r="A23" s="78">
        <v>14</v>
      </c>
      <c r="B23" s="103">
        <v>17</v>
      </c>
      <c r="C23" s="110" t="s">
        <v>97</v>
      </c>
      <c r="D23" s="107">
        <v>66</v>
      </c>
      <c r="E23" s="91">
        <f t="shared" si="0"/>
        <v>6.6000000000000005</v>
      </c>
      <c r="F23" s="68">
        <v>50</v>
      </c>
      <c r="G23" s="90">
        <f t="shared" si="1"/>
        <v>56.6</v>
      </c>
    </row>
    <row r="24" spans="1:7" ht="17" thickBot="1" x14ac:dyDescent="0.25">
      <c r="A24" s="78">
        <v>15</v>
      </c>
      <c r="B24" s="103">
        <v>96</v>
      </c>
      <c r="C24" s="110" t="s">
        <v>89</v>
      </c>
      <c r="D24" s="107">
        <v>61</v>
      </c>
      <c r="E24" s="91">
        <f t="shared" si="0"/>
        <v>6.1000000000000005</v>
      </c>
      <c r="F24" s="68">
        <v>50</v>
      </c>
      <c r="G24" s="90">
        <f t="shared" si="1"/>
        <v>56.1</v>
      </c>
    </row>
    <row r="25" spans="1:7" ht="17" thickBot="1" x14ac:dyDescent="0.25">
      <c r="A25" s="79">
        <v>16</v>
      </c>
      <c r="B25" s="105">
        <v>93</v>
      </c>
      <c r="C25" s="111" t="s">
        <v>138</v>
      </c>
      <c r="D25" s="109">
        <v>58</v>
      </c>
      <c r="E25" s="120">
        <f t="shared" si="0"/>
        <v>5.8000000000000007</v>
      </c>
      <c r="F25" s="73">
        <v>50</v>
      </c>
      <c r="G25" s="101">
        <f t="shared" si="1"/>
        <v>55.8</v>
      </c>
    </row>
    <row r="26" spans="1:7" ht="17" thickBot="1" x14ac:dyDescent="0.25">
      <c r="A26" s="61">
        <v>17</v>
      </c>
      <c r="B26" s="61">
        <v>13</v>
      </c>
      <c r="C26" s="97" t="s">
        <v>119</v>
      </c>
      <c r="D26" s="98">
        <v>53</v>
      </c>
      <c r="E26" s="121">
        <f t="shared" si="0"/>
        <v>5.3000000000000007</v>
      </c>
      <c r="F26" s="61">
        <v>25</v>
      </c>
      <c r="G26" s="99">
        <f t="shared" si="1"/>
        <v>30.3</v>
      </c>
    </row>
    <row r="27" spans="1:7" ht="17" thickBot="1" x14ac:dyDescent="0.25">
      <c r="A27" s="68">
        <v>18</v>
      </c>
      <c r="B27" s="68">
        <v>16</v>
      </c>
      <c r="C27" s="94" t="s">
        <v>28</v>
      </c>
      <c r="D27" s="71">
        <v>51</v>
      </c>
      <c r="E27" s="91">
        <f t="shared" si="0"/>
        <v>5.1000000000000005</v>
      </c>
      <c r="F27" s="68">
        <v>25</v>
      </c>
      <c r="G27" s="90">
        <f t="shared" si="1"/>
        <v>30.1</v>
      </c>
    </row>
    <row r="28" spans="1:7" ht="17" thickBot="1" x14ac:dyDescent="0.25">
      <c r="A28" s="68">
        <v>19</v>
      </c>
      <c r="B28" s="68">
        <v>86</v>
      </c>
      <c r="C28" s="94" t="s">
        <v>35</v>
      </c>
      <c r="D28" s="71">
        <v>47</v>
      </c>
      <c r="E28" s="91">
        <f t="shared" si="0"/>
        <v>4.7</v>
      </c>
      <c r="F28" s="68">
        <v>25</v>
      </c>
      <c r="G28" s="90">
        <f t="shared" si="1"/>
        <v>29.7</v>
      </c>
    </row>
    <row r="29" spans="1:7" ht="17" thickBot="1" x14ac:dyDescent="0.25">
      <c r="A29" s="68">
        <v>20</v>
      </c>
      <c r="B29" s="68">
        <v>21</v>
      </c>
      <c r="C29" s="94" t="s">
        <v>26</v>
      </c>
      <c r="D29" s="71">
        <v>43</v>
      </c>
      <c r="E29" s="91">
        <f t="shared" si="0"/>
        <v>4.3</v>
      </c>
      <c r="F29" s="68">
        <v>25</v>
      </c>
      <c r="G29" s="90">
        <f t="shared" si="1"/>
        <v>29.3</v>
      </c>
    </row>
    <row r="30" spans="1:7" ht="17" thickBot="1" x14ac:dyDescent="0.25">
      <c r="A30" s="68">
        <v>21</v>
      </c>
      <c r="B30" s="68">
        <v>40</v>
      </c>
      <c r="C30" s="94" t="s">
        <v>124</v>
      </c>
      <c r="D30" s="71">
        <v>37</v>
      </c>
      <c r="E30" s="91">
        <f t="shared" si="0"/>
        <v>3.7</v>
      </c>
      <c r="F30" s="68">
        <v>25</v>
      </c>
      <c r="G30" s="90">
        <f t="shared" si="1"/>
        <v>28.7</v>
      </c>
    </row>
    <row r="31" spans="1:7" ht="17" thickBot="1" x14ac:dyDescent="0.25">
      <c r="A31" s="68">
        <v>22</v>
      </c>
      <c r="B31" s="68">
        <v>20</v>
      </c>
      <c r="C31" s="94" t="s">
        <v>85</v>
      </c>
      <c r="D31" s="71">
        <v>26</v>
      </c>
      <c r="E31" s="91">
        <f t="shared" si="0"/>
        <v>2.6</v>
      </c>
      <c r="F31" s="68">
        <v>25</v>
      </c>
      <c r="G31" s="90">
        <f t="shared" si="1"/>
        <v>27.6</v>
      </c>
    </row>
    <row r="32" spans="1:7" ht="17" thickBot="1" x14ac:dyDescent="0.25">
      <c r="A32" s="68"/>
      <c r="B32" s="68">
        <v>91</v>
      </c>
      <c r="C32" s="94" t="s">
        <v>128</v>
      </c>
      <c r="D32" s="71">
        <v>0</v>
      </c>
      <c r="E32" s="68">
        <f t="shared" si="0"/>
        <v>0</v>
      </c>
      <c r="F32" s="68">
        <v>0</v>
      </c>
      <c r="G32" s="90">
        <f t="shared" si="1"/>
        <v>0</v>
      </c>
    </row>
    <row r="33" spans="1:7" ht="16" x14ac:dyDescent="0.2">
      <c r="A33" s="68"/>
      <c r="B33" s="68">
        <v>97</v>
      </c>
      <c r="C33" s="94" t="s">
        <v>139</v>
      </c>
      <c r="D33" s="71">
        <v>0</v>
      </c>
      <c r="E33" s="68">
        <f t="shared" si="0"/>
        <v>0</v>
      </c>
      <c r="F33" s="68">
        <v>0</v>
      </c>
      <c r="G33" s="90">
        <f t="shared" si="1"/>
        <v>0</v>
      </c>
    </row>
  </sheetData>
  <sortState ref="A10:G33">
    <sortCondition descending="1" ref="G10"/>
  </sortState>
  <mergeCells count="4">
    <mergeCell ref="A1:C7"/>
    <mergeCell ref="E2:G2"/>
    <mergeCell ref="E3:G3"/>
    <mergeCell ref="E8:G8"/>
  </mergeCells>
  <phoneticPr fontId="28" type="noConversion"/>
  <pageMargins left="0.7" right="0.7" top="0.75" bottom="0.75" header="0.3" footer="0.3"/>
  <pageSetup paperSize="9" scale="95" orientation="portrait" horizontalDpi="0" verticalDpi="0"/>
  <colBreaks count="1" manualBreakCount="1">
    <brk id="7" max="1048575" man="1"/>
  </col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S72"/>
  <sheetViews>
    <sheetView topLeftCell="A4" zoomScale="90" zoomScaleNormal="90" zoomScalePageLayoutView="90" workbookViewId="0">
      <selection activeCell="H25" sqref="H25"/>
    </sheetView>
  </sheetViews>
  <sheetFormatPr baseColWidth="10" defaultColWidth="8.5" defaultRowHeight="15" x14ac:dyDescent="0.2"/>
  <cols>
    <col min="1" max="1" width="6.6640625" style="1" customWidth="1"/>
    <col min="2" max="3" width="6.5" style="2" customWidth="1"/>
    <col min="4" max="4" width="41.33203125" style="1" customWidth="1"/>
    <col min="5" max="10" width="12.1640625" style="2" customWidth="1"/>
    <col min="11" max="11" width="19.33203125" style="2" customWidth="1"/>
    <col min="12" max="12" width="8" style="1" customWidth="1"/>
    <col min="13" max="13" width="35.33203125" style="1" customWidth="1"/>
    <col min="14" max="24" width="9.5" style="1" customWidth="1"/>
    <col min="25" max="25" width="11" style="6" customWidth="1"/>
    <col min="26" max="44" width="11" style="4" hidden="1" customWidth="1"/>
    <col min="45" max="45" width="11" style="6" customWidth="1"/>
    <col min="46" max="49" width="9.6640625" style="1" customWidth="1"/>
    <col min="50" max="16384" width="8.5" style="1"/>
  </cols>
  <sheetData>
    <row r="1" spans="2:43" ht="15" customHeight="1" x14ac:dyDescent="0.2">
      <c r="B1" s="25"/>
      <c r="C1" s="25"/>
      <c r="D1" s="26"/>
      <c r="E1" s="25"/>
      <c r="F1" s="25"/>
      <c r="G1" s="25"/>
      <c r="H1" s="25"/>
      <c r="I1" s="25"/>
      <c r="J1" s="25"/>
      <c r="K1" s="25"/>
    </row>
    <row r="2" spans="2:43" ht="15" customHeight="1" x14ac:dyDescent="0.2">
      <c r="B2" s="25"/>
      <c r="C2" s="25"/>
      <c r="D2" s="26"/>
      <c r="E2" s="25"/>
      <c r="F2" s="25"/>
      <c r="G2" s="25"/>
      <c r="H2" s="25"/>
      <c r="I2" s="25"/>
      <c r="J2" s="25"/>
      <c r="K2" s="25"/>
    </row>
    <row r="3" spans="2:43" ht="20" customHeight="1" x14ac:dyDescent="0.25">
      <c r="B3" s="25"/>
      <c r="C3" s="25"/>
      <c r="D3" s="28" t="s">
        <v>10</v>
      </c>
      <c r="E3" s="25"/>
      <c r="F3" s="25"/>
      <c r="G3" s="25"/>
      <c r="H3" s="25"/>
      <c r="I3" s="25"/>
      <c r="J3" s="25"/>
      <c r="K3" s="25"/>
    </row>
    <row r="4" spans="2:43" ht="16" x14ac:dyDescent="0.2">
      <c r="B4" s="25"/>
      <c r="C4" s="25"/>
      <c r="D4" s="27" t="s">
        <v>22</v>
      </c>
      <c r="E4" s="25"/>
      <c r="F4" s="25"/>
      <c r="G4" s="25"/>
      <c r="H4" s="25"/>
      <c r="I4" s="25"/>
      <c r="J4" s="25"/>
      <c r="K4" s="25"/>
      <c r="AB4" s="7"/>
      <c r="AC4" s="7"/>
      <c r="AE4" s="7"/>
      <c r="AO4" s="4" t="s">
        <v>0</v>
      </c>
      <c r="AP4" s="4" t="s">
        <v>1</v>
      </c>
      <c r="AQ4" s="4" t="s">
        <v>2</v>
      </c>
    </row>
    <row r="5" spans="2:43" ht="17" thickBot="1" x14ac:dyDescent="0.25">
      <c r="B5" s="25"/>
      <c r="C5" s="25"/>
      <c r="D5" s="27"/>
      <c r="E5" s="25"/>
      <c r="F5" s="25"/>
      <c r="G5" s="25"/>
      <c r="H5" s="25"/>
      <c r="I5" s="25"/>
      <c r="J5" s="25"/>
      <c r="K5" s="25"/>
      <c r="AO5" s="4" t="s">
        <v>3</v>
      </c>
      <c r="AP5" s="4" t="s">
        <v>5</v>
      </c>
      <c r="AQ5" s="4" t="s">
        <v>4</v>
      </c>
    </row>
    <row r="6" spans="2:43" ht="56.25" customHeight="1" thickBot="1" x14ac:dyDescent="0.25">
      <c r="B6" s="8" t="s">
        <v>6</v>
      </c>
      <c r="C6" s="8" t="s">
        <v>56</v>
      </c>
      <c r="D6" s="19" t="s">
        <v>7</v>
      </c>
      <c r="E6" s="29" t="s">
        <v>11</v>
      </c>
      <c r="F6" s="29" t="s">
        <v>8</v>
      </c>
      <c r="G6" s="30" t="s">
        <v>12</v>
      </c>
      <c r="H6" s="30" t="s">
        <v>30</v>
      </c>
      <c r="I6" s="30" t="s">
        <v>31</v>
      </c>
      <c r="J6" s="30" t="s">
        <v>32</v>
      </c>
      <c r="K6" s="31" t="s">
        <v>9</v>
      </c>
      <c r="M6" s="122"/>
      <c r="N6" s="122"/>
      <c r="O6" s="122"/>
      <c r="P6" s="122"/>
      <c r="Q6" s="122"/>
      <c r="AB6" s="4" t="e">
        <f>#REF!</f>
        <v>#REF!</v>
      </c>
      <c r="AC6" s="4" t="e">
        <f>#REF!</f>
        <v>#REF!</v>
      </c>
      <c r="AD6" s="4" t="e">
        <f>#REF!</f>
        <v>#REF!</v>
      </c>
      <c r="AE6" s="4" t="e">
        <f>#REF!</f>
        <v>#REF!</v>
      </c>
    </row>
    <row r="7" spans="2:43" x14ac:dyDescent="0.2">
      <c r="B7" s="3">
        <v>1</v>
      </c>
      <c r="C7" s="3" t="str">
        <f>'LT Pro pirmas etapas'!B21</f>
        <v>LT 7</v>
      </c>
      <c r="D7" s="20" t="str">
        <f>'LT Pro pirmas etapas'!C21</f>
        <v>DONATAS MACPREIKŠAS</v>
      </c>
      <c r="E7" s="118">
        <f>'LT Pro pirmas etapas'!G21</f>
        <v>29</v>
      </c>
      <c r="F7" s="112">
        <f>'LT Pro antras etapas'!G10</f>
        <v>107.9</v>
      </c>
      <c r="G7" s="92">
        <f>'LT Pro trečias etapas'!G11</f>
        <v>67.2</v>
      </c>
      <c r="H7" s="92">
        <f>'LT Pro ketvirtas etapas'!G12</f>
        <v>86.2</v>
      </c>
      <c r="I7" s="92">
        <f>'LT Pro penktas etapas'!G14</f>
        <v>68.067000000000007</v>
      </c>
      <c r="J7" s="92">
        <f>'LT Pro šeštas etapas'!G17</f>
        <v>66.599999999999994</v>
      </c>
      <c r="K7" s="92">
        <f>F7+G7+H7+I7+J7</f>
        <v>395.96699999999998</v>
      </c>
      <c r="M7" s="122"/>
      <c r="N7" s="122"/>
      <c r="O7" s="122"/>
      <c r="P7" s="122"/>
      <c r="Q7" s="122"/>
      <c r="AA7" s="4">
        <v>1</v>
      </c>
      <c r="AB7" s="4" t="e">
        <f>#REF!</f>
        <v>#REF!</v>
      </c>
      <c r="AC7" s="4" t="e">
        <f>#REF!</f>
        <v>#REF!</v>
      </c>
      <c r="AD7" s="4" t="e">
        <f>#REF!</f>
        <v>#REF!</v>
      </c>
      <c r="AE7" s="5" t="e">
        <f>ROUND(#REF!,2)</f>
        <v>#REF!</v>
      </c>
      <c r="AG7" s="4" t="e">
        <f t="shared" ref="AG7:AG35" si="0">RANK(AE7,$AE$7:$AE$41,0)</f>
        <v>#REF!</v>
      </c>
      <c r="AI7" s="5" t="e">
        <f>AE7*1000000-AD7</f>
        <v>#REF!</v>
      </c>
      <c r="AJ7" s="4" t="e">
        <f t="shared" ref="AJ7:AJ19" si="1">RANK(AI7,$AI$7:$AI$41,0)</f>
        <v>#REF!</v>
      </c>
      <c r="AL7" s="4">
        <v>1</v>
      </c>
      <c r="AM7" s="4" t="e">
        <f t="shared" ref="AM7:AM35" si="2">MATCH(AL7,AJ:AJ,0)</f>
        <v>#N/A</v>
      </c>
      <c r="AO7" s="4" t="e">
        <f t="shared" ref="AO7:AO35" ca="1" si="3">IF(AB7&lt;&gt;0,INDIRECT(AO$5&amp;$AM7),"")</f>
        <v>#REF!</v>
      </c>
      <c r="AP7" s="4" t="e">
        <f t="shared" ref="AP7:AP35" ca="1" si="4">IF(AC7&lt;&gt;0,INDIRECT(AP$5&amp;$AM7),"")</f>
        <v>#REF!</v>
      </c>
      <c r="AQ7" s="4" t="e">
        <f t="shared" ref="AQ7:AQ35" ca="1" si="5">IF(AD7&lt;&gt;0,INDIRECT(AQ$5&amp;$AM7),"")</f>
        <v>#REF!</v>
      </c>
    </row>
    <row r="8" spans="2:43" x14ac:dyDescent="0.2">
      <c r="B8" s="3">
        <v>2</v>
      </c>
      <c r="C8" s="3" t="str">
        <f>'LT Pro pirmas etapas'!B12</f>
        <v>LT 5</v>
      </c>
      <c r="D8" s="20" t="str">
        <f>'LT Pro pirmas etapas'!C12</f>
        <v>MANTAS KULVINSKAS</v>
      </c>
      <c r="E8" s="112">
        <f>'LT Pro pirmas etapas'!G12</f>
        <v>94.6</v>
      </c>
      <c r="F8" s="113">
        <f>'LT Pro antras etapas'!G13</f>
        <v>76.8</v>
      </c>
      <c r="G8" s="119">
        <f>'LT Pro trečias etapas'!G14</f>
        <v>57.1</v>
      </c>
      <c r="H8" s="93">
        <f>'LT Pro ketvirtas etapas'!G11</f>
        <v>97</v>
      </c>
      <c r="I8" s="93">
        <f>'LT Pro penktas etapas'!G16</f>
        <v>67.932999999999993</v>
      </c>
      <c r="J8" s="93">
        <f>'LT Pro šeštas etapas'!G18</f>
        <v>58.8</v>
      </c>
      <c r="K8" s="92">
        <f>E8+F8+H8+I8+J8</f>
        <v>395.13299999999998</v>
      </c>
      <c r="M8" s="122"/>
      <c r="N8" s="122"/>
      <c r="O8" s="122"/>
      <c r="P8" s="122"/>
      <c r="Q8" s="122"/>
      <c r="AA8" s="4">
        <v>2</v>
      </c>
      <c r="AB8" s="4" t="e">
        <f>#REF!</f>
        <v>#REF!</v>
      </c>
      <c r="AC8" s="4" t="e">
        <f>#REF!</f>
        <v>#REF!</v>
      </c>
      <c r="AD8" s="4" t="e">
        <f>#REF!</f>
        <v>#REF!</v>
      </c>
      <c r="AE8" s="5" t="e">
        <f>ROUND(#REF!,2)</f>
        <v>#REF!</v>
      </c>
      <c r="AG8" s="4" t="e">
        <f t="shared" si="0"/>
        <v>#REF!</v>
      </c>
      <c r="AI8" s="5" t="e">
        <f t="shared" ref="AI8:AI35" si="6">AE8*1000000-AD8</f>
        <v>#REF!</v>
      </c>
      <c r="AJ8" s="4" t="e">
        <f t="shared" si="1"/>
        <v>#REF!</v>
      </c>
      <c r="AL8" s="4">
        <v>2</v>
      </c>
      <c r="AM8" s="4" t="e">
        <f t="shared" si="2"/>
        <v>#N/A</v>
      </c>
      <c r="AO8" s="4" t="e">
        <f t="shared" ca="1" si="3"/>
        <v>#REF!</v>
      </c>
      <c r="AP8" s="4" t="e">
        <f t="shared" ca="1" si="4"/>
        <v>#REF!</v>
      </c>
      <c r="AQ8" s="4" t="e">
        <f t="shared" ca="1" si="5"/>
        <v>#REF!</v>
      </c>
    </row>
    <row r="9" spans="2:43" x14ac:dyDescent="0.2">
      <c r="B9" s="3">
        <v>3</v>
      </c>
      <c r="C9" s="3" t="str">
        <f>'LT Pro pirmas etapas'!B18</f>
        <v>LT 10</v>
      </c>
      <c r="D9" s="20" t="str">
        <f>'LT Pro pirmas etapas'!C18</f>
        <v>BENEDIKTAS ČIRBA</v>
      </c>
      <c r="E9" s="112">
        <f>'LT Pro pirmas etapas'!G18</f>
        <v>58.6</v>
      </c>
      <c r="F9" s="113">
        <f>'LT Pro antras etapas'!G12</f>
        <v>86.2</v>
      </c>
      <c r="G9" s="119">
        <v>0</v>
      </c>
      <c r="H9" s="93">
        <f>'LT Pro ketvirtas etapas'!G13</f>
        <v>77.400000000000006</v>
      </c>
      <c r="I9" s="93">
        <f>'LT Pro penktas etapas'!G18</f>
        <v>57.4</v>
      </c>
      <c r="J9" s="93">
        <f>'LT Pro šeštas etapas'!G10</f>
        <v>108.8</v>
      </c>
      <c r="K9" s="92">
        <f>E9+F9+H9+I9+J9</f>
        <v>388.40000000000003</v>
      </c>
      <c r="M9" s="122"/>
      <c r="N9" s="122"/>
      <c r="O9" s="122"/>
      <c r="P9" s="122"/>
      <c r="Q9" s="122"/>
      <c r="AA9" s="4">
        <v>3</v>
      </c>
      <c r="AB9" s="4" t="e">
        <f>#REF!</f>
        <v>#REF!</v>
      </c>
      <c r="AC9" s="4" t="e">
        <f>#REF!</f>
        <v>#REF!</v>
      </c>
      <c r="AD9" s="4" t="e">
        <f>#REF!</f>
        <v>#REF!</v>
      </c>
      <c r="AE9" s="5" t="e">
        <f>ROUND(#REF!,2)</f>
        <v>#REF!</v>
      </c>
      <c r="AG9" s="4" t="e">
        <f t="shared" si="0"/>
        <v>#REF!</v>
      </c>
      <c r="AI9" s="5" t="e">
        <f t="shared" si="6"/>
        <v>#REF!</v>
      </c>
      <c r="AJ9" s="4" t="e">
        <f t="shared" si="1"/>
        <v>#REF!</v>
      </c>
      <c r="AL9" s="4">
        <v>3</v>
      </c>
      <c r="AM9" s="4" t="e">
        <f t="shared" si="2"/>
        <v>#N/A</v>
      </c>
      <c r="AO9" s="4" t="e">
        <f t="shared" ca="1" si="3"/>
        <v>#REF!</v>
      </c>
      <c r="AP9" s="4" t="e">
        <f t="shared" ca="1" si="4"/>
        <v>#REF!</v>
      </c>
      <c r="AQ9" s="4" t="e">
        <f t="shared" ca="1" si="5"/>
        <v>#REF!</v>
      </c>
    </row>
    <row r="10" spans="2:43" x14ac:dyDescent="0.2">
      <c r="B10" s="3">
        <v>4</v>
      </c>
      <c r="C10" s="3" t="str">
        <f>'LT Pro pirmas etapas'!B19</f>
        <v>LT 2</v>
      </c>
      <c r="D10" s="20" t="str">
        <f>'LT Pro pirmas etapas'!C19</f>
        <v>GEDIMINAS LEVICKAS</v>
      </c>
      <c r="E10" s="112">
        <f>'LT Pro pirmas etapas'!G19</f>
        <v>31.5</v>
      </c>
      <c r="F10" s="113">
        <f>'LT Pro antras etapas'!G18</f>
        <v>58.7</v>
      </c>
      <c r="G10" s="119">
        <v>0</v>
      </c>
      <c r="H10" s="93">
        <f>'LT Pro ketvirtas etapas'!G15</f>
        <v>68.3</v>
      </c>
      <c r="I10" s="93">
        <f>'LT Pro penktas etapas'!G12</f>
        <v>86.266999999999996</v>
      </c>
      <c r="J10" s="93">
        <f>'LT Pro šeštas etapas'!G11</f>
        <v>96.8</v>
      </c>
      <c r="K10" s="92">
        <f>E10+F10+H10+I10+J10</f>
        <v>341.56700000000001</v>
      </c>
      <c r="M10" s="122"/>
      <c r="N10" s="122"/>
      <c r="O10" s="122"/>
      <c r="P10" s="122"/>
      <c r="Q10" s="122"/>
      <c r="AA10" s="4">
        <v>4</v>
      </c>
      <c r="AB10" s="4" t="e">
        <f>#REF!</f>
        <v>#REF!</v>
      </c>
      <c r="AC10" s="4" t="e">
        <f>#REF!</f>
        <v>#REF!</v>
      </c>
      <c r="AD10" s="4" t="e">
        <f>#REF!</f>
        <v>#REF!</v>
      </c>
      <c r="AE10" s="5" t="e">
        <f>ROUND(#REF!,2)</f>
        <v>#REF!</v>
      </c>
      <c r="AG10" s="4" t="e">
        <f t="shared" si="0"/>
        <v>#REF!</v>
      </c>
      <c r="AI10" s="5" t="e">
        <f t="shared" si="6"/>
        <v>#REF!</v>
      </c>
      <c r="AJ10" s="4" t="e">
        <f t="shared" si="1"/>
        <v>#REF!</v>
      </c>
      <c r="AL10" s="4">
        <v>4</v>
      </c>
      <c r="AM10" s="4" t="e">
        <f t="shared" si="2"/>
        <v>#N/A</v>
      </c>
      <c r="AO10" s="4" t="e">
        <f t="shared" ca="1" si="3"/>
        <v>#REF!</v>
      </c>
      <c r="AP10" s="4" t="e">
        <f t="shared" ca="1" si="4"/>
        <v>#REF!</v>
      </c>
      <c r="AQ10" s="4" t="e">
        <f t="shared" ca="1" si="5"/>
        <v>#REF!</v>
      </c>
    </row>
    <row r="11" spans="2:43" x14ac:dyDescent="0.2">
      <c r="B11" s="3">
        <v>5</v>
      </c>
      <c r="C11" s="3" t="str">
        <f>'LT Pro pirmas etapas'!B13</f>
        <v>LT 15</v>
      </c>
      <c r="D11" s="20" t="str">
        <f>'LT Pro pirmas etapas'!C13</f>
        <v>VALDAS VINDŽIGELSKIS</v>
      </c>
      <c r="E11" s="112">
        <f>'LT Pro pirmas etapas'!G13</f>
        <v>68.099999999999994</v>
      </c>
      <c r="F11" s="113">
        <f>'LT Pro antras etapas'!G19</f>
        <v>58.5</v>
      </c>
      <c r="G11" s="93">
        <f>'LT Pro trečias etapas'!G12</f>
        <v>66.900000000000006</v>
      </c>
      <c r="H11" s="93">
        <f>'LT Pro ketvirtas etapas'!G16</f>
        <v>66.8</v>
      </c>
      <c r="I11" s="93">
        <f>'LT Pro penktas etapas'!G13</f>
        <v>75.132999999999996</v>
      </c>
      <c r="J11" s="119">
        <f>'LT Pro šeštas etapas'!G22</f>
        <v>57</v>
      </c>
      <c r="K11" s="92">
        <f>E11+F11+G11+H11+I11</f>
        <v>335.43299999999999</v>
      </c>
      <c r="M11" s="122"/>
      <c r="N11" s="122"/>
      <c r="O11" s="122"/>
      <c r="P11" s="122"/>
      <c r="Q11" s="122"/>
      <c r="AA11" s="4">
        <v>5</v>
      </c>
      <c r="AB11" s="4" t="e">
        <f>#REF!</f>
        <v>#REF!</v>
      </c>
      <c r="AC11" s="4" t="e">
        <f>#REF!</f>
        <v>#REF!</v>
      </c>
      <c r="AD11" s="4" t="e">
        <f>#REF!</f>
        <v>#REF!</v>
      </c>
      <c r="AE11" s="5" t="e">
        <f>ROUND(#REF!,2)</f>
        <v>#REF!</v>
      </c>
      <c r="AG11" s="4" t="e">
        <f t="shared" si="0"/>
        <v>#REF!</v>
      </c>
      <c r="AI11" s="5" t="e">
        <f t="shared" si="6"/>
        <v>#REF!</v>
      </c>
      <c r="AJ11" s="4" t="e">
        <f t="shared" si="1"/>
        <v>#REF!</v>
      </c>
      <c r="AL11" s="4">
        <v>5</v>
      </c>
      <c r="AM11" s="4" t="e">
        <f t="shared" si="2"/>
        <v>#N/A</v>
      </c>
      <c r="AO11" s="4" t="e">
        <f t="shared" ca="1" si="3"/>
        <v>#REF!</v>
      </c>
      <c r="AP11" s="4" t="e">
        <f t="shared" ca="1" si="4"/>
        <v>#REF!</v>
      </c>
      <c r="AQ11" s="4" t="e">
        <f t="shared" ca="1" si="5"/>
        <v>#REF!</v>
      </c>
    </row>
    <row r="12" spans="2:43" x14ac:dyDescent="0.2">
      <c r="B12" s="3">
        <v>6</v>
      </c>
      <c r="C12" s="3" t="str">
        <f>'LT Pro pirmas etapas'!B14</f>
        <v>LT 1</v>
      </c>
      <c r="D12" s="20" t="str">
        <f>'LT Pro pirmas etapas'!C14</f>
        <v>ANDRIUS ČIBIRKA</v>
      </c>
      <c r="E12" s="112">
        <f>'LT Pro pirmas etapas'!G14</f>
        <v>62.9</v>
      </c>
      <c r="F12" s="113">
        <f>'LT Pro antras etapas'!G21</f>
        <v>58</v>
      </c>
      <c r="G12" s="119">
        <v>0</v>
      </c>
      <c r="H12" s="93">
        <f>'LT Pro ketvirtas etapas'!G20</f>
        <v>55.8</v>
      </c>
      <c r="I12" s="93">
        <f>'LT Pro penktas etapas'!G15</f>
        <v>68.033000000000001</v>
      </c>
      <c r="J12" s="93">
        <f>'LT Pro šeštas etapas'!G14</f>
        <v>68.2</v>
      </c>
      <c r="K12" s="92">
        <f>E12+F12+H12+I12+J12</f>
        <v>312.93299999999999</v>
      </c>
      <c r="M12" s="122"/>
      <c r="N12" s="122"/>
      <c r="O12" s="122"/>
      <c r="P12" s="122"/>
      <c r="Q12" s="122"/>
      <c r="AA12" s="4">
        <v>6</v>
      </c>
      <c r="AB12" s="4" t="e">
        <f>#REF!</f>
        <v>#REF!</v>
      </c>
      <c r="AC12" s="4" t="e">
        <f>#REF!</f>
        <v>#REF!</v>
      </c>
      <c r="AD12" s="4" t="e">
        <f>#REF!</f>
        <v>#REF!</v>
      </c>
      <c r="AE12" s="5" t="e">
        <f>ROUND(#REF!,2)</f>
        <v>#REF!</v>
      </c>
      <c r="AG12" s="4" t="e">
        <f t="shared" si="0"/>
        <v>#REF!</v>
      </c>
      <c r="AI12" s="5" t="e">
        <f t="shared" si="6"/>
        <v>#REF!</v>
      </c>
      <c r="AJ12" s="4" t="e">
        <f t="shared" si="1"/>
        <v>#REF!</v>
      </c>
      <c r="AL12" s="4">
        <v>6</v>
      </c>
      <c r="AM12" s="4" t="e">
        <f t="shared" si="2"/>
        <v>#N/A</v>
      </c>
      <c r="AO12" s="4" t="e">
        <f t="shared" ca="1" si="3"/>
        <v>#REF!</v>
      </c>
      <c r="AP12" s="4" t="e">
        <f t="shared" ca="1" si="4"/>
        <v>#REF!</v>
      </c>
      <c r="AQ12" s="4" t="e">
        <f t="shared" ca="1" si="5"/>
        <v>#REF!</v>
      </c>
    </row>
    <row r="13" spans="2:43" x14ac:dyDescent="0.2">
      <c r="B13" s="3">
        <v>7</v>
      </c>
      <c r="C13" s="3" t="s">
        <v>67</v>
      </c>
      <c r="D13" s="20" t="s">
        <v>95</v>
      </c>
      <c r="E13" s="112">
        <v>0</v>
      </c>
      <c r="F13" s="113">
        <f>'LT Pro antras etapas'!G11</f>
        <v>95.6</v>
      </c>
      <c r="G13" s="93">
        <v>0</v>
      </c>
      <c r="H13" s="93">
        <f>'LT Pro ketvirtas etapas'!G10</f>
        <v>108.6</v>
      </c>
      <c r="I13" s="93">
        <v>0</v>
      </c>
      <c r="J13" s="93">
        <f>'LT Pro šeštas etapas'!G12</f>
        <v>87.2</v>
      </c>
      <c r="K13" s="92">
        <f>E13+F13+G13+H13+I13+J13</f>
        <v>291.39999999999998</v>
      </c>
      <c r="M13" s="122"/>
      <c r="N13" s="122"/>
      <c r="O13" s="122"/>
      <c r="P13" s="122"/>
      <c r="Q13" s="122"/>
      <c r="AA13" s="4">
        <v>7</v>
      </c>
      <c r="AB13" s="4" t="e">
        <f>#REF!</f>
        <v>#REF!</v>
      </c>
      <c r="AC13" s="4" t="e">
        <f>#REF!</f>
        <v>#REF!</v>
      </c>
      <c r="AD13" s="4" t="e">
        <f>#REF!</f>
        <v>#REF!</v>
      </c>
      <c r="AE13" s="5" t="e">
        <f>ROUND(#REF!,2)</f>
        <v>#REF!</v>
      </c>
      <c r="AG13" s="4" t="e">
        <f t="shared" si="0"/>
        <v>#REF!</v>
      </c>
      <c r="AI13" s="5" t="e">
        <f t="shared" si="6"/>
        <v>#REF!</v>
      </c>
      <c r="AJ13" s="4" t="e">
        <f t="shared" si="1"/>
        <v>#REF!</v>
      </c>
      <c r="AL13" s="4">
        <v>7</v>
      </c>
      <c r="AM13" s="4" t="e">
        <f t="shared" si="2"/>
        <v>#N/A</v>
      </c>
      <c r="AO13" s="4" t="e">
        <f t="shared" ca="1" si="3"/>
        <v>#REF!</v>
      </c>
      <c r="AP13" s="4" t="e">
        <f t="shared" ca="1" si="4"/>
        <v>#REF!</v>
      </c>
      <c r="AQ13" s="4" t="e">
        <f t="shared" ca="1" si="5"/>
        <v>#REF!</v>
      </c>
    </row>
    <row r="14" spans="2:43" x14ac:dyDescent="0.2">
      <c r="B14" s="3">
        <v>8</v>
      </c>
      <c r="C14" s="3" t="str">
        <f>'LT Pro pirmas etapas'!B23</f>
        <v>LT 14</v>
      </c>
      <c r="D14" s="20" t="str">
        <f>'LT Pro pirmas etapas'!C23</f>
        <v>ARŪNAS ČERNEVIČIUS</v>
      </c>
      <c r="E14" s="112">
        <f>'LT Pro pirmas etapas'!G23</f>
        <v>0</v>
      </c>
      <c r="F14" s="113">
        <f>'LT Pro antras etapas'!G22</f>
        <v>57.9</v>
      </c>
      <c r="G14" s="93">
        <v>0</v>
      </c>
      <c r="H14" s="93">
        <f>'LT Pro ketvirtas etapas'!G19</f>
        <v>55.9</v>
      </c>
      <c r="I14" s="93">
        <f>'LT Pro penktas etapas'!G10</f>
        <v>107.93299999999999</v>
      </c>
      <c r="J14" s="93">
        <f>'LT Pro šeštas etapas'!G15</f>
        <v>68.2</v>
      </c>
      <c r="K14" s="92">
        <f>E14+F14+G14+H14+I14+J14</f>
        <v>289.93299999999999</v>
      </c>
      <c r="M14" s="122"/>
      <c r="N14" s="122"/>
      <c r="O14" s="122"/>
      <c r="P14" s="122"/>
      <c r="Q14" s="122"/>
      <c r="AA14" s="4">
        <v>8</v>
      </c>
      <c r="AB14" s="4" t="e">
        <f>#REF!</f>
        <v>#REF!</v>
      </c>
      <c r="AC14" s="4" t="e">
        <f>#REF!</f>
        <v>#REF!</v>
      </c>
      <c r="AD14" s="4" t="e">
        <f>#REF!</f>
        <v>#REF!</v>
      </c>
      <c r="AE14" s="5" t="e">
        <f>ROUND(#REF!,2)</f>
        <v>#REF!</v>
      </c>
      <c r="AG14" s="4" t="e">
        <f t="shared" si="0"/>
        <v>#REF!</v>
      </c>
      <c r="AI14" s="5" t="e">
        <f t="shared" si="6"/>
        <v>#REF!</v>
      </c>
      <c r="AJ14" s="4" t="e">
        <f t="shared" si="1"/>
        <v>#REF!</v>
      </c>
      <c r="AL14" s="4">
        <v>8</v>
      </c>
      <c r="AM14" s="4" t="e">
        <f t="shared" si="2"/>
        <v>#N/A</v>
      </c>
      <c r="AO14" s="4" t="e">
        <f t="shared" ca="1" si="3"/>
        <v>#REF!</v>
      </c>
      <c r="AP14" s="4" t="e">
        <f t="shared" ca="1" si="4"/>
        <v>#REF!</v>
      </c>
      <c r="AQ14" s="4" t="e">
        <f t="shared" ca="1" si="5"/>
        <v>#REF!</v>
      </c>
    </row>
    <row r="15" spans="2:43" x14ac:dyDescent="0.2">
      <c r="B15" s="3">
        <v>9</v>
      </c>
      <c r="C15" s="3" t="str">
        <f>'LT Pro pirmas etapas'!B17</f>
        <v>LT 13</v>
      </c>
      <c r="D15" s="20" t="str">
        <f>'LT Pro pirmas etapas'!C17</f>
        <v>LUKAS GARALEVIČIUS</v>
      </c>
      <c r="E15" s="112">
        <f>'LT Pro pirmas etapas'!G17</f>
        <v>58.9</v>
      </c>
      <c r="F15" s="113">
        <f>'LT Pro antras etapas'!G16</f>
        <v>67.2</v>
      </c>
      <c r="G15" s="93">
        <f>'LT Pro trečias etapas'!G16</f>
        <v>30.8</v>
      </c>
      <c r="H15" s="93">
        <f>'LT Pro ketvirtas etapas'!G14</f>
        <v>68.5</v>
      </c>
      <c r="I15" s="93">
        <f>'LT Pro penktas etapas'!G20</f>
        <v>51.933</v>
      </c>
      <c r="J15" s="119">
        <f>'LT Pro šeštas etapas'!G26</f>
        <v>30.3</v>
      </c>
      <c r="K15" s="92">
        <f>E15+F15+G15+H15+I15</f>
        <v>277.33300000000003</v>
      </c>
      <c r="M15" s="122"/>
      <c r="N15" s="122"/>
      <c r="O15" s="122"/>
      <c r="P15" s="122"/>
      <c r="Q15" s="122"/>
      <c r="AA15" s="4">
        <v>9</v>
      </c>
      <c r="AB15" s="4" t="e">
        <f>#REF!</f>
        <v>#REF!</v>
      </c>
      <c r="AC15" s="4" t="e">
        <f>#REF!</f>
        <v>#REF!</v>
      </c>
      <c r="AD15" s="4" t="e">
        <f>#REF!</f>
        <v>#REF!</v>
      </c>
      <c r="AE15" s="5" t="e">
        <f>ROUND(#REF!,2)</f>
        <v>#REF!</v>
      </c>
      <c r="AG15" s="4" t="e">
        <f t="shared" si="0"/>
        <v>#REF!</v>
      </c>
      <c r="AI15" s="5" t="e">
        <f t="shared" si="6"/>
        <v>#REF!</v>
      </c>
      <c r="AJ15" s="4" t="e">
        <f t="shared" si="1"/>
        <v>#REF!</v>
      </c>
      <c r="AL15" s="4">
        <v>9</v>
      </c>
      <c r="AM15" s="4" t="e">
        <f t="shared" si="2"/>
        <v>#N/A</v>
      </c>
      <c r="AO15" s="4" t="e">
        <f t="shared" ca="1" si="3"/>
        <v>#REF!</v>
      </c>
      <c r="AP15" s="4" t="e">
        <f t="shared" ca="1" si="4"/>
        <v>#REF!</v>
      </c>
      <c r="AQ15" s="4" t="e">
        <f t="shared" ca="1" si="5"/>
        <v>#REF!</v>
      </c>
    </row>
    <row r="16" spans="2:43" x14ac:dyDescent="0.2">
      <c r="B16" s="3">
        <v>10</v>
      </c>
      <c r="C16" s="3" t="s">
        <v>106</v>
      </c>
      <c r="D16" s="20" t="str">
        <f>'LT Pro pirmas etapas'!C15</f>
        <v>KĘSTUTIS KELPŠA</v>
      </c>
      <c r="E16" s="112">
        <f>'LT Pro pirmas etapas'!G15</f>
        <v>61.9</v>
      </c>
      <c r="F16" s="113">
        <f>'LT Pro antras etapas'!G14</f>
        <v>69.099999999999994</v>
      </c>
      <c r="G16" s="93">
        <v>0</v>
      </c>
      <c r="H16" s="93">
        <f>'LT Pro ketvirtas etapas'!G17</f>
        <v>66</v>
      </c>
      <c r="I16" s="93">
        <v>0</v>
      </c>
      <c r="J16" s="93">
        <f>'LT Pro šeštas etapas'!G20</f>
        <v>57.3</v>
      </c>
      <c r="K16" s="92">
        <f t="shared" ref="K16:K35" si="7">E16+F16+G16+H16+I16+J16</f>
        <v>254.3</v>
      </c>
      <c r="M16" s="122"/>
      <c r="N16" s="122"/>
      <c r="O16" s="122"/>
      <c r="P16" s="122"/>
      <c r="Q16" s="122"/>
      <c r="AA16" s="4">
        <v>10</v>
      </c>
      <c r="AB16" s="4" t="e">
        <f>#REF!</f>
        <v>#REF!</v>
      </c>
      <c r="AC16" s="4" t="e">
        <f>#REF!</f>
        <v>#REF!</v>
      </c>
      <c r="AD16" s="4" t="e">
        <f>#REF!</f>
        <v>#REF!</v>
      </c>
      <c r="AE16" s="5" t="e">
        <f>ROUND(#REF!,2)</f>
        <v>#REF!</v>
      </c>
      <c r="AG16" s="4" t="e">
        <f t="shared" si="0"/>
        <v>#REF!</v>
      </c>
      <c r="AI16" s="5" t="e">
        <f t="shared" si="6"/>
        <v>#REF!</v>
      </c>
      <c r="AJ16" s="4" t="e">
        <f t="shared" si="1"/>
        <v>#REF!</v>
      </c>
      <c r="AL16" s="4">
        <v>10</v>
      </c>
      <c r="AM16" s="4" t="e">
        <f t="shared" si="2"/>
        <v>#N/A</v>
      </c>
      <c r="AO16" s="4" t="e">
        <f t="shared" ca="1" si="3"/>
        <v>#REF!</v>
      </c>
      <c r="AP16" s="4" t="e">
        <f t="shared" ca="1" si="4"/>
        <v>#REF!</v>
      </c>
      <c r="AQ16" s="4" t="e">
        <f t="shared" ca="1" si="5"/>
        <v>#REF!</v>
      </c>
    </row>
    <row r="17" spans="2:45" x14ac:dyDescent="0.2">
      <c r="B17" s="3">
        <v>11</v>
      </c>
      <c r="C17" s="3" t="str">
        <f>'LT Pro pirmas etapas'!B22</f>
        <v>LT 11</v>
      </c>
      <c r="D17" s="20" t="str">
        <f>'LT Pro pirmas etapas'!C22</f>
        <v>ARTŪRAS RAVLUŠKEVIČIUS</v>
      </c>
      <c r="E17" s="112">
        <f>'LT Pro pirmas etapas'!G22</f>
        <v>0</v>
      </c>
      <c r="F17" s="113">
        <f>'LT Pro antras etapas'!G27</f>
        <v>31.4</v>
      </c>
      <c r="G17" s="93">
        <v>0</v>
      </c>
      <c r="H17" s="93">
        <f>'LT Pro ketvirtas etapas'!G18</f>
        <v>56.4</v>
      </c>
      <c r="I17" s="93">
        <f>'LT Pro penktas etapas'!G11</f>
        <v>95.667000000000002</v>
      </c>
      <c r="J17" s="93">
        <f>'LT Pro šeštas etapas'!G24</f>
        <v>56.1</v>
      </c>
      <c r="K17" s="92">
        <f t="shared" si="7"/>
        <v>239.56699999999998</v>
      </c>
      <c r="M17" s="122"/>
      <c r="N17" s="122"/>
      <c r="O17" s="122"/>
      <c r="P17" s="122"/>
      <c r="Q17" s="122"/>
      <c r="AA17" s="4">
        <v>11</v>
      </c>
      <c r="AB17" s="4" t="e">
        <f>#REF!</f>
        <v>#REF!</v>
      </c>
      <c r="AC17" s="4" t="e">
        <f>#REF!</f>
        <v>#REF!</v>
      </c>
      <c r="AD17" s="4" t="e">
        <f>#REF!</f>
        <v>#REF!</v>
      </c>
      <c r="AE17" s="5" t="e">
        <f>ROUND(#REF!,2)</f>
        <v>#REF!</v>
      </c>
      <c r="AG17" s="4" t="e">
        <f t="shared" si="0"/>
        <v>#REF!</v>
      </c>
      <c r="AI17" s="5" t="e">
        <f t="shared" si="6"/>
        <v>#REF!</v>
      </c>
      <c r="AJ17" s="4" t="e">
        <f t="shared" si="1"/>
        <v>#REF!</v>
      </c>
      <c r="AL17" s="4">
        <v>11</v>
      </c>
      <c r="AM17" s="4" t="e">
        <f t="shared" si="2"/>
        <v>#N/A</v>
      </c>
      <c r="AO17" s="4" t="e">
        <f t="shared" ca="1" si="3"/>
        <v>#REF!</v>
      </c>
      <c r="AP17" s="4" t="e">
        <f t="shared" ca="1" si="4"/>
        <v>#REF!</v>
      </c>
      <c r="AQ17" s="4" t="e">
        <f t="shared" ca="1" si="5"/>
        <v>#REF!</v>
      </c>
    </row>
    <row r="18" spans="2:45" x14ac:dyDescent="0.2">
      <c r="B18" s="3">
        <v>12</v>
      </c>
      <c r="C18" s="3" t="s">
        <v>65</v>
      </c>
      <c r="D18" s="20" t="s">
        <v>96</v>
      </c>
      <c r="E18" s="112">
        <v>0</v>
      </c>
      <c r="F18" s="114">
        <f>'LT Pro antras etapas'!G17</f>
        <v>67.099999999999994</v>
      </c>
      <c r="G18" s="93">
        <v>0</v>
      </c>
      <c r="H18" s="93">
        <f>'LT Pro ketvirtas etapas'!G24</f>
        <v>54.1</v>
      </c>
      <c r="I18" s="93">
        <f>'LT Pro penktas etapas'!G19</f>
        <v>56.4</v>
      </c>
      <c r="J18" s="93">
        <f>'LT Pro šeštas etapas'!G27</f>
        <v>30.1</v>
      </c>
      <c r="K18" s="92">
        <f t="shared" si="7"/>
        <v>207.7</v>
      </c>
      <c r="M18" s="122"/>
      <c r="N18" s="122"/>
      <c r="O18" s="122"/>
      <c r="P18" s="122"/>
      <c r="Q18" s="122"/>
      <c r="AA18" s="4">
        <v>12</v>
      </c>
      <c r="AB18" s="4" t="e">
        <f>#REF!</f>
        <v>#REF!</v>
      </c>
      <c r="AC18" s="4" t="e">
        <f>#REF!</f>
        <v>#REF!</v>
      </c>
      <c r="AD18" s="4" t="e">
        <f>#REF!</f>
        <v>#REF!</v>
      </c>
      <c r="AE18" s="5" t="e">
        <f>ROUND(#REF!,2)</f>
        <v>#REF!</v>
      </c>
      <c r="AG18" s="4" t="e">
        <f t="shared" si="0"/>
        <v>#REF!</v>
      </c>
      <c r="AI18" s="5" t="e">
        <f t="shared" si="6"/>
        <v>#REF!</v>
      </c>
      <c r="AJ18" s="4" t="e">
        <f t="shared" si="1"/>
        <v>#REF!</v>
      </c>
      <c r="AL18" s="4">
        <v>12</v>
      </c>
      <c r="AM18" s="4" t="e">
        <f t="shared" si="2"/>
        <v>#N/A</v>
      </c>
      <c r="AO18" s="4" t="e">
        <f t="shared" ca="1" si="3"/>
        <v>#REF!</v>
      </c>
      <c r="AP18" s="4" t="e">
        <f t="shared" ca="1" si="4"/>
        <v>#REF!</v>
      </c>
      <c r="AQ18" s="4" t="e">
        <f t="shared" ca="1" si="5"/>
        <v>#REF!</v>
      </c>
    </row>
    <row r="19" spans="2:45" x14ac:dyDescent="0.2">
      <c r="B19" s="3">
        <v>13</v>
      </c>
      <c r="C19" s="3" t="str">
        <f>'LT Pro pirmas etapas'!B24</f>
        <v>LT 20</v>
      </c>
      <c r="D19" s="20" t="str">
        <f>'LT Pro pirmas etapas'!C24</f>
        <v>ANDRIUS SURPLYS</v>
      </c>
      <c r="E19" s="112">
        <f>'LT Pro pirmas etapas'!G24</f>
        <v>0</v>
      </c>
      <c r="F19" s="113">
        <f>'LT Pro antras etapas'!G24</f>
        <v>57.4</v>
      </c>
      <c r="G19" s="93">
        <f>'LT Pro trečias etapas'!G13</f>
        <v>58.1</v>
      </c>
      <c r="H19" s="93">
        <f>'LT Pro ketvirtas etapas'!G23</f>
        <v>54.6</v>
      </c>
      <c r="I19" s="93">
        <v>0</v>
      </c>
      <c r="J19" s="93">
        <f>'LT Pro šeštas etapas'!G31</f>
        <v>27.6</v>
      </c>
      <c r="K19" s="92">
        <f t="shared" si="7"/>
        <v>197.7</v>
      </c>
      <c r="M19" s="122"/>
      <c r="N19" s="122"/>
      <c r="O19" s="122"/>
      <c r="P19" s="122"/>
      <c r="Q19" s="122"/>
      <c r="AA19" s="4">
        <v>13</v>
      </c>
      <c r="AB19" s="4" t="e">
        <f>#REF!</f>
        <v>#REF!</v>
      </c>
      <c r="AC19" s="4" t="e">
        <f>#REF!</f>
        <v>#REF!</v>
      </c>
      <c r="AD19" s="4" t="e">
        <f>#REF!</f>
        <v>#REF!</v>
      </c>
      <c r="AE19" s="5" t="e">
        <f>ROUND(#REF!,2)</f>
        <v>#REF!</v>
      </c>
      <c r="AG19" s="4" t="e">
        <f t="shared" si="0"/>
        <v>#REF!</v>
      </c>
      <c r="AI19" s="5" t="e">
        <f t="shared" si="6"/>
        <v>#REF!</v>
      </c>
      <c r="AJ19" s="4" t="e">
        <f t="shared" si="1"/>
        <v>#REF!</v>
      </c>
      <c r="AL19" s="4">
        <v>13</v>
      </c>
      <c r="AM19" s="4" t="e">
        <f t="shared" si="2"/>
        <v>#N/A</v>
      </c>
      <c r="AO19" s="4" t="e">
        <f t="shared" ca="1" si="3"/>
        <v>#REF!</v>
      </c>
      <c r="AP19" s="4" t="e">
        <f t="shared" ca="1" si="4"/>
        <v>#REF!</v>
      </c>
      <c r="AQ19" s="4" t="e">
        <f t="shared" ca="1" si="5"/>
        <v>#REF!</v>
      </c>
    </row>
    <row r="20" spans="2:45" x14ac:dyDescent="0.2">
      <c r="B20" s="3">
        <v>14</v>
      </c>
      <c r="C20" s="3" t="str">
        <f>'LT Pro pirmas etapas'!B25</f>
        <v>LT 86</v>
      </c>
      <c r="D20" s="20" t="str">
        <f>'LT Pro pirmas etapas'!C25</f>
        <v>GEDIMINAS IVANAUSKAS</v>
      </c>
      <c r="E20" s="112">
        <f>'LT Pro pirmas etapas'!G25</f>
        <v>0</v>
      </c>
      <c r="F20" s="113">
        <f>'LT Pro antras etapas'!G25</f>
        <v>57</v>
      </c>
      <c r="G20" s="93">
        <f>'LT Pro trečias etapas'!G15</f>
        <v>31.1</v>
      </c>
      <c r="H20" s="93">
        <f>'LT Pro ketvirtas etapas'!G22</f>
        <v>55</v>
      </c>
      <c r="I20" s="93">
        <v>0</v>
      </c>
      <c r="J20" s="93">
        <f>'LT Pro šeštas etapas'!G28</f>
        <v>29.7</v>
      </c>
      <c r="K20" s="92">
        <f t="shared" si="7"/>
        <v>172.79999999999998</v>
      </c>
      <c r="M20" s="122"/>
      <c r="N20" s="122"/>
      <c r="O20" s="122"/>
      <c r="P20" s="122"/>
      <c r="Q20" s="122"/>
      <c r="AA20" s="4">
        <v>14</v>
      </c>
      <c r="AB20" s="4" t="e">
        <f>#REF!</f>
        <v>#REF!</v>
      </c>
      <c r="AC20" s="4" t="e">
        <f>#REF!</f>
        <v>#REF!</v>
      </c>
      <c r="AD20" s="4" t="e">
        <f>#REF!</f>
        <v>#REF!</v>
      </c>
      <c r="AE20" s="5" t="e">
        <f>ROUND(#REF!,2)</f>
        <v>#REF!</v>
      </c>
      <c r="AG20" s="4" t="e">
        <f t="shared" si="0"/>
        <v>#REF!</v>
      </c>
      <c r="AI20" s="5" t="e">
        <f t="shared" si="6"/>
        <v>#REF!</v>
      </c>
      <c r="AJ20" s="4" t="e">
        <f t="shared" ref="AJ20:AJ35" si="8">RANK(AI20,$AI$7:$AI$41)</f>
        <v>#REF!</v>
      </c>
      <c r="AL20" s="4">
        <v>14</v>
      </c>
      <c r="AM20" s="4" t="e">
        <f t="shared" si="2"/>
        <v>#N/A</v>
      </c>
      <c r="AO20" s="4" t="e">
        <f t="shared" ca="1" si="3"/>
        <v>#REF!</v>
      </c>
      <c r="AP20" s="4" t="e">
        <f t="shared" ca="1" si="4"/>
        <v>#REF!</v>
      </c>
      <c r="AQ20" s="4" t="e">
        <f t="shared" ca="1" si="5"/>
        <v>#REF!</v>
      </c>
    </row>
    <row r="21" spans="2:45" x14ac:dyDescent="0.2">
      <c r="B21" s="3">
        <v>15</v>
      </c>
      <c r="C21" s="3" t="str">
        <f>'LT Pro pirmas etapas'!B20</f>
        <v>LT9</v>
      </c>
      <c r="D21" s="59" t="str">
        <f>'LT Pro pirmas etapas'!C20</f>
        <v>EVALDAS KOVALENKA</v>
      </c>
      <c r="E21" s="115">
        <f>'LT Pro pirmas etapas'!G20</f>
        <v>30.5</v>
      </c>
      <c r="F21" s="113">
        <f>'LT Pro antras etapas'!G26</f>
        <v>31.7</v>
      </c>
      <c r="G21" s="93">
        <v>0</v>
      </c>
      <c r="H21" s="93">
        <v>0</v>
      </c>
      <c r="I21" s="93">
        <v>0</v>
      </c>
      <c r="J21" s="93">
        <f>'LT Pro šeštas etapas'!G16</f>
        <v>67.8</v>
      </c>
      <c r="K21" s="92">
        <f t="shared" si="7"/>
        <v>130</v>
      </c>
      <c r="M21" s="122"/>
      <c r="N21" s="122"/>
      <c r="O21" s="122"/>
      <c r="P21" s="122"/>
      <c r="Q21" s="122"/>
      <c r="AA21" s="4">
        <v>15</v>
      </c>
      <c r="AB21" s="4" t="e">
        <f>#REF!</f>
        <v>#REF!</v>
      </c>
      <c r="AC21" s="4" t="e">
        <f>#REF!</f>
        <v>#REF!</v>
      </c>
      <c r="AD21" s="4" t="e">
        <f>#REF!</f>
        <v>#REF!</v>
      </c>
      <c r="AE21" s="5" t="e">
        <f>ROUND(#REF!,2)</f>
        <v>#REF!</v>
      </c>
      <c r="AG21" s="4" t="e">
        <f t="shared" si="0"/>
        <v>#REF!</v>
      </c>
      <c r="AI21" s="5" t="e">
        <f t="shared" si="6"/>
        <v>#REF!</v>
      </c>
      <c r="AJ21" s="4" t="e">
        <f t="shared" si="8"/>
        <v>#REF!</v>
      </c>
      <c r="AL21" s="4">
        <v>15</v>
      </c>
      <c r="AM21" s="4" t="e">
        <f t="shared" si="2"/>
        <v>#N/A</v>
      </c>
      <c r="AO21" s="4" t="e">
        <f t="shared" ca="1" si="3"/>
        <v>#REF!</v>
      </c>
      <c r="AP21" s="4" t="e">
        <f t="shared" ca="1" si="4"/>
        <v>#REF!</v>
      </c>
      <c r="AQ21" s="4" t="e">
        <f t="shared" ca="1" si="5"/>
        <v>#REF!</v>
      </c>
    </row>
    <row r="22" spans="2:45" x14ac:dyDescent="0.2">
      <c r="B22" s="3">
        <v>16</v>
      </c>
      <c r="C22" s="3" t="str">
        <f>'LT Pro pirmas etapas'!B16</f>
        <v>LT 23</v>
      </c>
      <c r="D22" s="20" t="str">
        <f>'LT Pro pirmas etapas'!C16</f>
        <v>DŽIUGAS MATUSEVIČIUS</v>
      </c>
      <c r="E22" s="115">
        <f>'LT Pro pirmas etapas'!G16</f>
        <v>60.9</v>
      </c>
      <c r="F22" s="113">
        <f>'LT Pro antras etapas'!G15</f>
        <v>68.3</v>
      </c>
      <c r="G22" s="93">
        <v>0</v>
      </c>
      <c r="H22" s="93">
        <v>0</v>
      </c>
      <c r="I22" s="93">
        <v>0</v>
      </c>
      <c r="J22" s="93">
        <v>0</v>
      </c>
      <c r="K22" s="92">
        <f t="shared" si="7"/>
        <v>129.19999999999999</v>
      </c>
      <c r="M22" s="122"/>
      <c r="N22" s="122"/>
      <c r="O22" s="122"/>
      <c r="P22" s="122"/>
      <c r="Q22" s="122"/>
      <c r="AA22" s="4">
        <v>16</v>
      </c>
      <c r="AB22" s="4" t="e">
        <f>#REF!</f>
        <v>#REF!</v>
      </c>
      <c r="AC22" s="4" t="e">
        <f>#REF!</f>
        <v>#REF!</v>
      </c>
      <c r="AD22" s="4" t="e">
        <f>#REF!</f>
        <v>#REF!</v>
      </c>
      <c r="AE22" s="5" t="e">
        <f>ROUND(#REF!,2)</f>
        <v>#REF!</v>
      </c>
      <c r="AG22" s="4" t="e">
        <f t="shared" si="0"/>
        <v>#REF!</v>
      </c>
      <c r="AI22" s="5" t="e">
        <f t="shared" si="6"/>
        <v>#REF!</v>
      </c>
      <c r="AJ22" s="4" t="e">
        <f t="shared" si="8"/>
        <v>#REF!</v>
      </c>
      <c r="AL22" s="4">
        <v>16</v>
      </c>
      <c r="AM22" s="4" t="e">
        <f t="shared" si="2"/>
        <v>#N/A</v>
      </c>
      <c r="AO22" s="4" t="e">
        <f t="shared" ca="1" si="3"/>
        <v>#REF!</v>
      </c>
      <c r="AP22" s="4" t="e">
        <f t="shared" ca="1" si="4"/>
        <v>#REF!</v>
      </c>
      <c r="AQ22" s="4" t="e">
        <f t="shared" ca="1" si="5"/>
        <v>#REF!</v>
      </c>
    </row>
    <row r="23" spans="2:45" x14ac:dyDescent="0.2">
      <c r="B23" s="3">
        <v>17</v>
      </c>
      <c r="C23" s="3" t="str">
        <f>'Dalyvių sąrašas'!C30</f>
        <v>LT 31</v>
      </c>
      <c r="D23" s="20" t="s">
        <v>97</v>
      </c>
      <c r="E23" s="115">
        <v>0</v>
      </c>
      <c r="F23" s="113">
        <f>'LT Pro antras etapas'!G20</f>
        <v>58.2</v>
      </c>
      <c r="G23" s="93">
        <v>0</v>
      </c>
      <c r="H23" s="93">
        <v>0</v>
      </c>
      <c r="I23" s="93">
        <v>0</v>
      </c>
      <c r="J23" s="93">
        <f>'LT Pro šeštas etapas'!G23</f>
        <v>56.6</v>
      </c>
      <c r="K23" s="92">
        <f t="shared" si="7"/>
        <v>114.80000000000001</v>
      </c>
      <c r="M23" s="122"/>
      <c r="N23" s="122"/>
      <c r="O23" s="122"/>
      <c r="P23" s="122"/>
      <c r="Q23" s="122"/>
      <c r="AA23" s="4">
        <v>17</v>
      </c>
      <c r="AB23" s="4" t="e">
        <f>#REF!</f>
        <v>#REF!</v>
      </c>
      <c r="AC23" s="4" t="e">
        <f>#REF!</f>
        <v>#REF!</v>
      </c>
      <c r="AD23" s="4" t="e">
        <f>#REF!</f>
        <v>#REF!</v>
      </c>
      <c r="AE23" s="5" t="e">
        <f>ROUND(#REF!,2)</f>
        <v>#REF!</v>
      </c>
      <c r="AG23" s="4" t="e">
        <f t="shared" si="0"/>
        <v>#REF!</v>
      </c>
      <c r="AI23" s="5" t="e">
        <f t="shared" si="6"/>
        <v>#REF!</v>
      </c>
      <c r="AJ23" s="4" t="e">
        <f t="shared" si="8"/>
        <v>#REF!</v>
      </c>
      <c r="AL23" s="4">
        <v>17</v>
      </c>
      <c r="AM23" s="4" t="e">
        <f t="shared" si="2"/>
        <v>#N/A</v>
      </c>
      <c r="AO23" s="4" t="e">
        <f t="shared" ca="1" si="3"/>
        <v>#REF!</v>
      </c>
      <c r="AP23" s="4" t="e">
        <f t="shared" ca="1" si="4"/>
        <v>#REF!</v>
      </c>
      <c r="AQ23" s="4" t="e">
        <f t="shared" ca="1" si="5"/>
        <v>#REF!</v>
      </c>
    </row>
    <row r="24" spans="2:45" x14ac:dyDescent="0.2">
      <c r="B24" s="3">
        <v>18</v>
      </c>
      <c r="C24" s="3" t="str">
        <f>'Dalyvių sąrašas'!C28</f>
        <v>LT 187</v>
      </c>
      <c r="D24" s="20" t="s">
        <v>100</v>
      </c>
      <c r="E24" s="115">
        <v>0</v>
      </c>
      <c r="F24" s="113">
        <f>'LT Pro antras etapas'!G29</f>
        <v>30</v>
      </c>
      <c r="G24" s="93">
        <v>0</v>
      </c>
      <c r="H24" s="93">
        <v>0</v>
      </c>
      <c r="I24" s="93">
        <f>'LT Pro penktas etapas'!G17</f>
        <v>66.2</v>
      </c>
      <c r="J24" s="93">
        <v>0</v>
      </c>
      <c r="K24" s="92">
        <f t="shared" si="7"/>
        <v>96.2</v>
      </c>
      <c r="M24" s="122"/>
      <c r="N24" s="122"/>
      <c r="O24" s="122"/>
      <c r="P24" s="122"/>
      <c r="Q24" s="122"/>
      <c r="AA24" s="4">
        <v>18</v>
      </c>
      <c r="AB24" s="4" t="e">
        <f>#REF!</f>
        <v>#REF!</v>
      </c>
      <c r="AC24" s="4" t="e">
        <f>#REF!</f>
        <v>#REF!</v>
      </c>
      <c r="AD24" s="4" t="e">
        <f>#REF!</f>
        <v>#REF!</v>
      </c>
      <c r="AE24" s="5" t="e">
        <f>ROUND(#REF!,2)</f>
        <v>#REF!</v>
      </c>
      <c r="AG24" s="4" t="e">
        <f t="shared" si="0"/>
        <v>#REF!</v>
      </c>
      <c r="AI24" s="5" t="e">
        <f t="shared" si="6"/>
        <v>#REF!</v>
      </c>
      <c r="AJ24" s="4" t="e">
        <f t="shared" si="8"/>
        <v>#REF!</v>
      </c>
      <c r="AL24" s="4">
        <v>18</v>
      </c>
      <c r="AM24" s="4" t="e">
        <f t="shared" si="2"/>
        <v>#N/A</v>
      </c>
      <c r="AO24" s="4" t="e">
        <f t="shared" ca="1" si="3"/>
        <v>#REF!</v>
      </c>
      <c r="AP24" s="4" t="e">
        <f t="shared" ca="1" si="4"/>
        <v>#REF!</v>
      </c>
      <c r="AQ24" s="4" t="e">
        <f t="shared" ca="1" si="5"/>
        <v>#REF!</v>
      </c>
    </row>
    <row r="25" spans="2:45" x14ac:dyDescent="0.2">
      <c r="B25" s="3">
        <v>19</v>
      </c>
      <c r="C25" s="3" t="str">
        <f>'Dalyvių sąrašas'!C29</f>
        <v>LT 34</v>
      </c>
      <c r="D25" s="20" t="s">
        <v>101</v>
      </c>
      <c r="E25" s="115">
        <v>0</v>
      </c>
      <c r="F25" s="112">
        <f>'LT Pro antras etapas'!G30</f>
        <v>29.9</v>
      </c>
      <c r="G25" s="93">
        <v>0</v>
      </c>
      <c r="H25" s="93">
        <f>'LT Pro ketvirtas etapas'!G21</f>
        <v>55.8</v>
      </c>
      <c r="I25" s="93">
        <v>0</v>
      </c>
      <c r="J25" s="93">
        <v>0</v>
      </c>
      <c r="K25" s="92">
        <f t="shared" si="7"/>
        <v>85.699999999999989</v>
      </c>
      <c r="M25" s="122"/>
      <c r="N25" s="122"/>
      <c r="O25" s="122"/>
      <c r="P25" s="122"/>
      <c r="Q25" s="122"/>
      <c r="AA25" s="4">
        <v>19</v>
      </c>
      <c r="AB25" s="4" t="e">
        <f>#REF!</f>
        <v>#REF!</v>
      </c>
      <c r="AC25" s="4" t="e">
        <f>#REF!</f>
        <v>#REF!</v>
      </c>
      <c r="AD25" s="4" t="e">
        <f>#REF!</f>
        <v>#REF!</v>
      </c>
      <c r="AE25" s="5" t="e">
        <f>ROUND(#REF!,2)</f>
        <v>#REF!</v>
      </c>
      <c r="AG25" s="4" t="e">
        <f t="shared" si="0"/>
        <v>#REF!</v>
      </c>
      <c r="AI25" s="5" t="e">
        <f t="shared" si="6"/>
        <v>#REF!</v>
      </c>
      <c r="AJ25" s="4" t="e">
        <f t="shared" si="8"/>
        <v>#REF!</v>
      </c>
      <c r="AL25" s="4">
        <v>19</v>
      </c>
      <c r="AM25" s="4" t="e">
        <f t="shared" si="2"/>
        <v>#N/A</v>
      </c>
      <c r="AO25" s="4" t="e">
        <f t="shared" ca="1" si="3"/>
        <v>#REF!</v>
      </c>
      <c r="AP25" s="4" t="e">
        <f t="shared" ca="1" si="4"/>
        <v>#REF!</v>
      </c>
      <c r="AQ25" s="4" t="e">
        <f t="shared" ca="1" si="5"/>
        <v>#REF!</v>
      </c>
    </row>
    <row r="26" spans="2:45" x14ac:dyDescent="0.2">
      <c r="B26" s="3">
        <v>20</v>
      </c>
      <c r="C26" s="3" t="s">
        <v>66</v>
      </c>
      <c r="D26" s="20" t="s">
        <v>99</v>
      </c>
      <c r="E26" s="115">
        <v>0</v>
      </c>
      <c r="F26" s="112">
        <f>'LT Pro antras etapas'!G28</f>
        <v>30</v>
      </c>
      <c r="G26" s="93">
        <v>0</v>
      </c>
      <c r="H26" s="93">
        <f>'LT Pro ketvirtas etapas'!G25</f>
        <v>51.7</v>
      </c>
      <c r="I26" s="93">
        <v>0</v>
      </c>
      <c r="J26" s="93">
        <v>0</v>
      </c>
      <c r="K26" s="92">
        <f t="shared" si="7"/>
        <v>81.7</v>
      </c>
      <c r="M26" s="122"/>
      <c r="N26" s="122"/>
      <c r="O26" s="122"/>
      <c r="P26" s="122"/>
      <c r="Q26" s="122"/>
      <c r="AA26" s="4">
        <v>20</v>
      </c>
      <c r="AB26" s="4" t="e">
        <f>#REF!</f>
        <v>#REF!</v>
      </c>
      <c r="AC26" s="4" t="e">
        <f>#REF!</f>
        <v>#REF!</v>
      </c>
      <c r="AD26" s="4" t="e">
        <f>#REF!</f>
        <v>#REF!</v>
      </c>
      <c r="AE26" s="5" t="e">
        <f>ROUND(#REF!,2)</f>
        <v>#REF!</v>
      </c>
      <c r="AG26" s="4" t="e">
        <f t="shared" si="0"/>
        <v>#REF!</v>
      </c>
      <c r="AI26" s="5" t="e">
        <f t="shared" si="6"/>
        <v>#REF!</v>
      </c>
      <c r="AJ26" s="4" t="e">
        <f t="shared" si="8"/>
        <v>#REF!</v>
      </c>
      <c r="AL26" s="4">
        <v>20</v>
      </c>
      <c r="AM26" s="4" t="e">
        <f t="shared" si="2"/>
        <v>#N/A</v>
      </c>
      <c r="AO26" s="4" t="e">
        <f t="shared" ca="1" si="3"/>
        <v>#REF!</v>
      </c>
      <c r="AP26" s="4" t="e">
        <f t="shared" ca="1" si="4"/>
        <v>#REF!</v>
      </c>
      <c r="AQ26" s="4" t="e">
        <f t="shared" ca="1" si="5"/>
        <v>#REF!</v>
      </c>
    </row>
    <row r="27" spans="2:45" x14ac:dyDescent="0.2">
      <c r="B27" s="3">
        <v>21</v>
      </c>
      <c r="C27" s="3" t="s">
        <v>141</v>
      </c>
      <c r="D27" s="20" t="s">
        <v>144</v>
      </c>
      <c r="E27" s="115">
        <v>0</v>
      </c>
      <c r="F27" s="112">
        <v>0</v>
      </c>
      <c r="G27" s="93">
        <v>0</v>
      </c>
      <c r="H27" s="93">
        <v>0</v>
      </c>
      <c r="I27" s="93">
        <v>0</v>
      </c>
      <c r="J27" s="93">
        <f>'LT Pro šeštas etapas'!G13</f>
        <v>75.3</v>
      </c>
      <c r="K27" s="92">
        <f t="shared" si="7"/>
        <v>75.3</v>
      </c>
      <c r="M27" s="122"/>
      <c r="N27" s="122"/>
      <c r="O27" s="122"/>
      <c r="P27" s="122"/>
      <c r="Q27" s="122"/>
      <c r="AA27" s="4">
        <v>21</v>
      </c>
      <c r="AB27" s="4" t="e">
        <f>#REF!</f>
        <v>#REF!</v>
      </c>
      <c r="AC27" s="4" t="e">
        <f>#REF!</f>
        <v>#REF!</v>
      </c>
      <c r="AD27" s="4" t="e">
        <f>#REF!</f>
        <v>#REF!</v>
      </c>
      <c r="AE27" s="5" t="e">
        <f>ROUND(#REF!,2)</f>
        <v>#REF!</v>
      </c>
      <c r="AG27" s="4" t="e">
        <f t="shared" si="0"/>
        <v>#REF!</v>
      </c>
      <c r="AI27" s="5" t="e">
        <f t="shared" si="6"/>
        <v>#REF!</v>
      </c>
      <c r="AJ27" s="4" t="e">
        <f t="shared" si="8"/>
        <v>#REF!</v>
      </c>
      <c r="AL27" s="4">
        <v>21</v>
      </c>
      <c r="AM27" s="4" t="e">
        <f t="shared" si="2"/>
        <v>#N/A</v>
      </c>
      <c r="AO27" s="4" t="e">
        <f t="shared" ca="1" si="3"/>
        <v>#REF!</v>
      </c>
      <c r="AP27" s="4" t="e">
        <f t="shared" ca="1" si="4"/>
        <v>#REF!</v>
      </c>
      <c r="AQ27" s="4" t="e">
        <f t="shared" ca="1" si="5"/>
        <v>#REF!</v>
      </c>
    </row>
    <row r="28" spans="2:45" x14ac:dyDescent="0.2">
      <c r="B28" s="3">
        <v>22</v>
      </c>
      <c r="C28" s="3" t="s">
        <v>142</v>
      </c>
      <c r="D28" s="20" t="s">
        <v>145</v>
      </c>
      <c r="E28" s="115">
        <v>0</v>
      </c>
      <c r="F28" s="112">
        <v>0</v>
      </c>
      <c r="G28" s="93">
        <v>0</v>
      </c>
      <c r="H28" s="93">
        <v>0</v>
      </c>
      <c r="I28" s="93">
        <v>0</v>
      </c>
      <c r="J28" s="93">
        <f>'LT Pro šeštas etapas'!G19</f>
        <v>58.3</v>
      </c>
      <c r="K28" s="92">
        <f t="shared" si="7"/>
        <v>58.3</v>
      </c>
      <c r="M28" s="122"/>
      <c r="N28" s="122"/>
      <c r="O28" s="122"/>
      <c r="P28" s="122"/>
      <c r="Q28" s="122"/>
      <c r="AA28" s="4">
        <v>22</v>
      </c>
      <c r="AB28" s="4" t="e">
        <f>#REF!</f>
        <v>#REF!</v>
      </c>
      <c r="AC28" s="4" t="e">
        <f>#REF!</f>
        <v>#REF!</v>
      </c>
      <c r="AD28" s="4" t="e">
        <f>#REF!</f>
        <v>#REF!</v>
      </c>
      <c r="AE28" s="5" t="e">
        <f>ROUND(#REF!,2)</f>
        <v>#REF!</v>
      </c>
      <c r="AG28" s="4" t="e">
        <f t="shared" si="0"/>
        <v>#REF!</v>
      </c>
      <c r="AI28" s="5" t="e">
        <f t="shared" si="6"/>
        <v>#REF!</v>
      </c>
      <c r="AJ28" s="4" t="e">
        <f t="shared" si="8"/>
        <v>#REF!</v>
      </c>
      <c r="AL28" s="4">
        <v>22</v>
      </c>
      <c r="AM28" s="4" t="e">
        <f t="shared" si="2"/>
        <v>#N/A</v>
      </c>
      <c r="AO28" s="4" t="e">
        <f t="shared" ca="1" si="3"/>
        <v>#REF!</v>
      </c>
      <c r="AP28" s="4" t="e">
        <f t="shared" ca="1" si="4"/>
        <v>#REF!</v>
      </c>
      <c r="AQ28" s="4" t="e">
        <f t="shared" ca="1" si="5"/>
        <v>#REF!</v>
      </c>
    </row>
    <row r="29" spans="2:45" s="4" customFormat="1" x14ac:dyDescent="0.2">
      <c r="B29" s="3">
        <v>23</v>
      </c>
      <c r="C29" s="3" t="s">
        <v>60</v>
      </c>
      <c r="D29" s="20" t="s">
        <v>98</v>
      </c>
      <c r="E29" s="115">
        <v>0</v>
      </c>
      <c r="F29" s="112">
        <f>'LT Pro antras etapas'!G23</f>
        <v>57.5</v>
      </c>
      <c r="G29" s="93">
        <v>0</v>
      </c>
      <c r="H29" s="93">
        <v>0</v>
      </c>
      <c r="I29" s="93">
        <v>0</v>
      </c>
      <c r="J29" s="93">
        <v>0</v>
      </c>
      <c r="K29" s="92">
        <f t="shared" si="7"/>
        <v>57.5</v>
      </c>
      <c r="L29" s="1"/>
      <c r="M29" s="122"/>
      <c r="N29" s="122"/>
      <c r="O29" s="122"/>
      <c r="P29" s="122"/>
      <c r="Q29" s="122"/>
      <c r="R29" s="1"/>
      <c r="S29" s="1"/>
      <c r="T29" s="1"/>
      <c r="U29" s="1"/>
      <c r="V29" s="1"/>
      <c r="W29" s="1"/>
      <c r="X29" s="1"/>
      <c r="Y29" s="6"/>
      <c r="AA29" s="4">
        <v>23</v>
      </c>
      <c r="AB29" s="4" t="e">
        <f>#REF!</f>
        <v>#REF!</v>
      </c>
      <c r="AC29" s="4" t="e">
        <f>#REF!</f>
        <v>#REF!</v>
      </c>
      <c r="AD29" s="4" t="e">
        <f>#REF!</f>
        <v>#REF!</v>
      </c>
      <c r="AE29" s="5" t="e">
        <f>ROUND(#REF!,2)</f>
        <v>#REF!</v>
      </c>
      <c r="AG29" s="4" t="e">
        <f t="shared" si="0"/>
        <v>#REF!</v>
      </c>
      <c r="AI29" s="5" t="e">
        <f t="shared" si="6"/>
        <v>#REF!</v>
      </c>
      <c r="AJ29" s="4" t="e">
        <f t="shared" si="8"/>
        <v>#REF!</v>
      </c>
      <c r="AL29" s="4">
        <v>23</v>
      </c>
      <c r="AM29" s="4" t="e">
        <f t="shared" si="2"/>
        <v>#N/A</v>
      </c>
      <c r="AO29" s="4" t="e">
        <f t="shared" ca="1" si="3"/>
        <v>#REF!</v>
      </c>
      <c r="AP29" s="4" t="e">
        <f t="shared" ca="1" si="4"/>
        <v>#REF!</v>
      </c>
      <c r="AQ29" s="4" t="e">
        <f t="shared" ca="1" si="5"/>
        <v>#REF!</v>
      </c>
      <c r="AS29" s="6"/>
    </row>
    <row r="30" spans="2:45" s="4" customFormat="1" x14ac:dyDescent="0.2">
      <c r="B30" s="3">
        <v>24</v>
      </c>
      <c r="C30" s="3" t="s">
        <v>59</v>
      </c>
      <c r="D30" s="20" t="s">
        <v>102</v>
      </c>
      <c r="E30" s="116">
        <v>0</v>
      </c>
      <c r="F30" s="112">
        <f>'LT Pro antras etapas'!G31</f>
        <v>0</v>
      </c>
      <c r="G30" s="93">
        <v>0</v>
      </c>
      <c r="H30" s="93">
        <v>0</v>
      </c>
      <c r="I30" s="93">
        <v>0</v>
      </c>
      <c r="J30" s="93">
        <f>'LT Pro šeštas etapas'!G21</f>
        <v>57.3</v>
      </c>
      <c r="K30" s="92">
        <f t="shared" si="7"/>
        <v>57.3</v>
      </c>
      <c r="L30" s="1"/>
      <c r="M30" s="122"/>
      <c r="N30" s="122"/>
      <c r="O30" s="122"/>
      <c r="P30" s="122"/>
      <c r="Q30" s="122"/>
      <c r="R30" s="1"/>
      <c r="S30" s="1"/>
      <c r="T30" s="1"/>
      <c r="U30" s="1"/>
      <c r="V30" s="1"/>
      <c r="W30" s="1"/>
      <c r="X30" s="1"/>
      <c r="Y30" s="6"/>
      <c r="AA30" s="4">
        <v>23</v>
      </c>
      <c r="AB30" s="4" t="e">
        <f>#REF!</f>
        <v>#REF!</v>
      </c>
      <c r="AC30" s="4" t="e">
        <f>#REF!</f>
        <v>#REF!</v>
      </c>
      <c r="AD30" s="4" t="e">
        <f>#REF!</f>
        <v>#REF!</v>
      </c>
      <c r="AE30" s="5" t="e">
        <f>ROUND(#REF!,2)</f>
        <v>#REF!</v>
      </c>
      <c r="AG30" s="4" t="e">
        <f t="shared" si="0"/>
        <v>#REF!</v>
      </c>
      <c r="AI30" s="5" t="e">
        <f t="shared" si="6"/>
        <v>#REF!</v>
      </c>
      <c r="AJ30" s="4" t="e">
        <f t="shared" si="8"/>
        <v>#REF!</v>
      </c>
      <c r="AL30" s="4">
        <v>23</v>
      </c>
      <c r="AM30" s="4" t="e">
        <f t="shared" si="2"/>
        <v>#N/A</v>
      </c>
      <c r="AO30" s="4" t="e">
        <f t="shared" ca="1" si="3"/>
        <v>#REF!</v>
      </c>
      <c r="AP30" s="4" t="e">
        <f t="shared" ca="1" si="4"/>
        <v>#REF!</v>
      </c>
      <c r="AQ30" s="4" t="e">
        <f t="shared" ca="1" si="5"/>
        <v>#REF!</v>
      </c>
      <c r="AS30" s="6"/>
    </row>
    <row r="31" spans="2:45" s="4" customFormat="1" x14ac:dyDescent="0.2">
      <c r="B31" s="3">
        <v>25</v>
      </c>
      <c r="C31" s="3" t="s">
        <v>62</v>
      </c>
      <c r="D31" s="20" t="s">
        <v>146</v>
      </c>
      <c r="E31" s="116">
        <v>0</v>
      </c>
      <c r="F31" s="112">
        <v>0</v>
      </c>
      <c r="G31" s="93">
        <v>0</v>
      </c>
      <c r="H31" s="93">
        <v>0</v>
      </c>
      <c r="I31" s="93">
        <v>0</v>
      </c>
      <c r="J31" s="93">
        <f>'LT Pro šeštas etapas'!G29</f>
        <v>29.3</v>
      </c>
      <c r="K31" s="92">
        <f t="shared" si="7"/>
        <v>29.3</v>
      </c>
      <c r="L31" s="1"/>
      <c r="M31" s="122"/>
      <c r="N31" s="122"/>
      <c r="O31" s="122"/>
      <c r="P31" s="122"/>
      <c r="Q31" s="122"/>
      <c r="R31" s="1"/>
      <c r="S31" s="1"/>
      <c r="T31" s="1"/>
      <c r="U31" s="1"/>
      <c r="V31" s="1"/>
      <c r="W31" s="1"/>
      <c r="X31" s="1"/>
      <c r="Y31" s="6"/>
      <c r="AA31" s="4">
        <v>24</v>
      </c>
      <c r="AB31" s="4" t="e">
        <f>#REF!</f>
        <v>#REF!</v>
      </c>
      <c r="AC31" s="4" t="e">
        <f>#REF!</f>
        <v>#REF!</v>
      </c>
      <c r="AD31" s="4" t="e">
        <f>#REF!</f>
        <v>#REF!</v>
      </c>
      <c r="AE31" s="5" t="e">
        <f>ROUND(#REF!,2)</f>
        <v>#REF!</v>
      </c>
      <c r="AG31" s="4" t="e">
        <f t="shared" si="0"/>
        <v>#REF!</v>
      </c>
      <c r="AI31" s="5" t="e">
        <f t="shared" si="6"/>
        <v>#REF!</v>
      </c>
      <c r="AJ31" s="4" t="e">
        <f t="shared" si="8"/>
        <v>#REF!</v>
      </c>
      <c r="AL31" s="4">
        <v>24</v>
      </c>
      <c r="AM31" s="4" t="e">
        <f t="shared" si="2"/>
        <v>#N/A</v>
      </c>
      <c r="AO31" s="4" t="e">
        <f t="shared" ca="1" si="3"/>
        <v>#REF!</v>
      </c>
      <c r="AP31" s="4" t="e">
        <f t="shared" ca="1" si="4"/>
        <v>#REF!</v>
      </c>
      <c r="AQ31" s="4" t="e">
        <f t="shared" ca="1" si="5"/>
        <v>#REF!</v>
      </c>
      <c r="AS31" s="6"/>
    </row>
    <row r="32" spans="2:45" s="4" customFormat="1" x14ac:dyDescent="0.2">
      <c r="B32" s="3">
        <v>26</v>
      </c>
      <c r="C32" s="3" t="s">
        <v>125</v>
      </c>
      <c r="D32" s="20" t="s">
        <v>124</v>
      </c>
      <c r="E32" s="116">
        <v>0</v>
      </c>
      <c r="F32" s="112">
        <v>0</v>
      </c>
      <c r="G32" s="93">
        <v>0</v>
      </c>
      <c r="H32" s="93">
        <v>0</v>
      </c>
      <c r="I32" s="93">
        <v>0</v>
      </c>
      <c r="J32" s="93">
        <f>'LT Pro šeštas etapas'!G30</f>
        <v>28.7</v>
      </c>
      <c r="K32" s="92">
        <f t="shared" si="7"/>
        <v>28.7</v>
      </c>
      <c r="L32" s="1"/>
      <c r="M32" s="122"/>
      <c r="N32" s="122"/>
      <c r="O32" s="122"/>
      <c r="P32" s="122"/>
      <c r="Q32" s="122"/>
      <c r="R32" s="1"/>
      <c r="S32" s="1"/>
      <c r="T32" s="1"/>
      <c r="U32" s="1"/>
      <c r="V32" s="1"/>
      <c r="W32" s="1"/>
      <c r="X32" s="1"/>
      <c r="Y32" s="6"/>
      <c r="AA32" s="4">
        <v>25</v>
      </c>
      <c r="AB32" s="4" t="e">
        <f>#REF!</f>
        <v>#REF!</v>
      </c>
      <c r="AC32" s="4" t="e">
        <f>#REF!</f>
        <v>#REF!</v>
      </c>
      <c r="AD32" s="4" t="e">
        <f>#REF!</f>
        <v>#REF!</v>
      </c>
      <c r="AE32" s="5" t="e">
        <f>ROUND(#REF!,2)</f>
        <v>#REF!</v>
      </c>
      <c r="AG32" s="4" t="e">
        <f t="shared" si="0"/>
        <v>#REF!</v>
      </c>
      <c r="AI32" s="5" t="e">
        <f t="shared" si="6"/>
        <v>#REF!</v>
      </c>
      <c r="AJ32" s="4" t="e">
        <f t="shared" si="8"/>
        <v>#REF!</v>
      </c>
      <c r="AL32" s="4">
        <v>25</v>
      </c>
      <c r="AM32" s="4" t="e">
        <f t="shared" si="2"/>
        <v>#N/A</v>
      </c>
      <c r="AO32" s="4" t="e">
        <f t="shared" ca="1" si="3"/>
        <v>#REF!</v>
      </c>
      <c r="AP32" s="4" t="e">
        <f t="shared" ca="1" si="4"/>
        <v>#REF!</v>
      </c>
      <c r="AQ32" s="4" t="e">
        <f t="shared" ca="1" si="5"/>
        <v>#REF!</v>
      </c>
      <c r="AS32" s="6"/>
    </row>
    <row r="33" spans="2:45" s="4" customFormat="1" x14ac:dyDescent="0.2">
      <c r="B33" s="3">
        <v>27</v>
      </c>
      <c r="C33" s="3" t="str">
        <f>'Dalyvių sąrašas'!C31</f>
        <v>LT 45</v>
      </c>
      <c r="D33" s="20" t="s">
        <v>103</v>
      </c>
      <c r="E33" s="117">
        <v>0</v>
      </c>
      <c r="F33" s="112">
        <f>'LT Pro antras etapas'!G32</f>
        <v>0</v>
      </c>
      <c r="G33" s="93">
        <v>0</v>
      </c>
      <c r="H33" s="93">
        <v>0</v>
      </c>
      <c r="I33" s="93">
        <v>0</v>
      </c>
      <c r="J33" s="93">
        <v>0</v>
      </c>
      <c r="K33" s="92">
        <f t="shared" si="7"/>
        <v>0</v>
      </c>
      <c r="L33" s="1"/>
      <c r="M33" s="122"/>
      <c r="N33" s="122"/>
      <c r="O33" s="122"/>
      <c r="P33" s="122"/>
      <c r="Q33" s="122"/>
      <c r="R33" s="1"/>
      <c r="S33" s="1"/>
      <c r="T33" s="1"/>
      <c r="U33" s="1"/>
      <c r="V33" s="1"/>
      <c r="W33" s="1"/>
      <c r="X33" s="1"/>
      <c r="Y33" s="6"/>
      <c r="AA33" s="4">
        <v>26</v>
      </c>
      <c r="AB33" s="4" t="e">
        <f>#REF!</f>
        <v>#REF!</v>
      </c>
      <c r="AC33" s="4" t="e">
        <f>#REF!</f>
        <v>#REF!</v>
      </c>
      <c r="AD33" s="4" t="e">
        <f>#REF!</f>
        <v>#REF!</v>
      </c>
      <c r="AE33" s="5" t="e">
        <f>ROUND(#REF!,2)</f>
        <v>#REF!</v>
      </c>
      <c r="AG33" s="4" t="e">
        <f t="shared" si="0"/>
        <v>#REF!</v>
      </c>
      <c r="AI33" s="5" t="e">
        <f t="shared" si="6"/>
        <v>#REF!</v>
      </c>
      <c r="AJ33" s="4" t="e">
        <f t="shared" si="8"/>
        <v>#REF!</v>
      </c>
      <c r="AL33" s="4">
        <v>26</v>
      </c>
      <c r="AM33" s="4" t="e">
        <f t="shared" si="2"/>
        <v>#N/A</v>
      </c>
      <c r="AO33" s="4" t="e">
        <f t="shared" ca="1" si="3"/>
        <v>#REF!</v>
      </c>
      <c r="AP33" s="4" t="e">
        <f t="shared" ca="1" si="4"/>
        <v>#REF!</v>
      </c>
      <c r="AQ33" s="4" t="e">
        <f t="shared" ca="1" si="5"/>
        <v>#REF!</v>
      </c>
      <c r="AS33" s="6"/>
    </row>
    <row r="34" spans="2:45" s="4" customFormat="1" x14ac:dyDescent="0.2">
      <c r="B34" s="3">
        <v>28</v>
      </c>
      <c r="C34" s="3" t="s">
        <v>131</v>
      </c>
      <c r="D34" s="20" t="s">
        <v>130</v>
      </c>
      <c r="E34" s="116">
        <v>0</v>
      </c>
      <c r="F34" s="116">
        <v>0</v>
      </c>
      <c r="G34" s="93">
        <v>0</v>
      </c>
      <c r="H34" s="93">
        <v>0</v>
      </c>
      <c r="I34" s="93">
        <v>0</v>
      </c>
      <c r="J34" s="93">
        <v>0</v>
      </c>
      <c r="K34" s="93">
        <f t="shared" si="7"/>
        <v>0</v>
      </c>
      <c r="L34" s="1"/>
      <c r="M34" s="122"/>
      <c r="N34" s="122"/>
      <c r="O34" s="122"/>
      <c r="P34" s="122"/>
      <c r="Q34" s="122"/>
      <c r="R34" s="1"/>
      <c r="S34" s="1"/>
      <c r="T34" s="1"/>
      <c r="U34" s="1"/>
      <c r="V34" s="1"/>
      <c r="W34" s="1"/>
      <c r="X34" s="1"/>
      <c r="Y34" s="6"/>
      <c r="AA34" s="4">
        <v>27</v>
      </c>
      <c r="AB34" s="4" t="e">
        <f>#REF!</f>
        <v>#REF!</v>
      </c>
      <c r="AC34" s="4" t="e">
        <f>#REF!</f>
        <v>#REF!</v>
      </c>
      <c r="AD34" s="4" t="e">
        <f>#REF!</f>
        <v>#REF!</v>
      </c>
      <c r="AE34" s="5" t="e">
        <f>ROUND(#REF!,2)</f>
        <v>#REF!</v>
      </c>
      <c r="AG34" s="4" t="e">
        <f t="shared" si="0"/>
        <v>#REF!</v>
      </c>
      <c r="AI34" s="5" t="e">
        <f t="shared" si="6"/>
        <v>#REF!</v>
      </c>
      <c r="AJ34" s="4" t="e">
        <f t="shared" si="8"/>
        <v>#REF!</v>
      </c>
      <c r="AL34" s="4">
        <v>27</v>
      </c>
      <c r="AM34" s="4" t="e">
        <f t="shared" si="2"/>
        <v>#N/A</v>
      </c>
      <c r="AO34" s="4" t="e">
        <f t="shared" ca="1" si="3"/>
        <v>#REF!</v>
      </c>
      <c r="AP34" s="4" t="e">
        <f t="shared" ca="1" si="4"/>
        <v>#REF!</v>
      </c>
      <c r="AQ34" s="4" t="e">
        <f t="shared" ca="1" si="5"/>
        <v>#REF!</v>
      </c>
      <c r="AS34" s="6"/>
    </row>
    <row r="35" spans="2:45" s="4" customFormat="1" x14ac:dyDescent="0.2">
      <c r="B35" s="3">
        <v>29</v>
      </c>
      <c r="C35" s="3" t="s">
        <v>140</v>
      </c>
      <c r="D35" s="20" t="s">
        <v>143</v>
      </c>
      <c r="E35" s="116">
        <v>0</v>
      </c>
      <c r="F35" s="116">
        <v>0</v>
      </c>
      <c r="G35" s="93">
        <v>0</v>
      </c>
      <c r="H35" s="93">
        <v>0</v>
      </c>
      <c r="I35" s="93">
        <v>0</v>
      </c>
      <c r="J35" s="93">
        <v>0</v>
      </c>
      <c r="K35" s="93">
        <f t="shared" si="7"/>
        <v>0</v>
      </c>
      <c r="L35" s="1"/>
      <c r="M35" s="122"/>
      <c r="N35" s="122"/>
      <c r="O35" s="122"/>
      <c r="P35" s="122"/>
      <c r="Q35" s="122"/>
      <c r="R35" s="1"/>
      <c r="S35" s="1"/>
      <c r="T35" s="1"/>
      <c r="U35" s="1"/>
      <c r="V35" s="1"/>
      <c r="W35" s="1"/>
      <c r="X35" s="1"/>
      <c r="Y35" s="6"/>
      <c r="AA35" s="4">
        <v>28</v>
      </c>
      <c r="AB35" s="4" t="e">
        <f>#REF!</f>
        <v>#REF!</v>
      </c>
      <c r="AC35" s="4" t="e">
        <f>#REF!</f>
        <v>#REF!</v>
      </c>
      <c r="AD35" s="4" t="e">
        <f>#REF!</f>
        <v>#REF!</v>
      </c>
      <c r="AE35" s="5" t="e">
        <f>ROUND(#REF!,2)</f>
        <v>#REF!</v>
      </c>
      <c r="AG35" s="4" t="e">
        <f t="shared" si="0"/>
        <v>#REF!</v>
      </c>
      <c r="AI35" s="5" t="e">
        <f t="shared" si="6"/>
        <v>#REF!</v>
      </c>
      <c r="AJ35" s="4" t="e">
        <f t="shared" si="8"/>
        <v>#REF!</v>
      </c>
      <c r="AL35" s="4">
        <v>28</v>
      </c>
      <c r="AM35" s="4" t="e">
        <f t="shared" si="2"/>
        <v>#N/A</v>
      </c>
      <c r="AO35" s="4" t="e">
        <f t="shared" ca="1" si="3"/>
        <v>#REF!</v>
      </c>
      <c r="AP35" s="4" t="e">
        <f t="shared" ca="1" si="4"/>
        <v>#REF!</v>
      </c>
      <c r="AQ35" s="4" t="e">
        <f t="shared" ca="1" si="5"/>
        <v>#REF!</v>
      </c>
      <c r="AS35" s="6"/>
    </row>
    <row r="36" spans="2:45" s="4" customFormat="1" x14ac:dyDescent="0.2">
      <c r="B36" s="3">
        <v>30</v>
      </c>
      <c r="C36" s="3"/>
      <c r="D36" s="21"/>
      <c r="E36" s="22"/>
      <c r="F36" s="22"/>
      <c r="G36" s="9"/>
      <c r="H36" s="9"/>
      <c r="I36" s="9"/>
      <c r="J36" s="9"/>
      <c r="K36" s="9"/>
      <c r="L36" s="1"/>
      <c r="M36" s="122"/>
      <c r="N36" s="122"/>
      <c r="O36" s="122"/>
      <c r="P36" s="122"/>
      <c r="Q36" s="122"/>
      <c r="R36" s="1"/>
      <c r="S36" s="1"/>
      <c r="T36" s="1"/>
      <c r="U36" s="1"/>
      <c r="V36" s="1"/>
      <c r="W36" s="1"/>
      <c r="X36" s="1"/>
      <c r="Y36" s="6"/>
      <c r="AE36" s="5"/>
      <c r="AI36" s="5"/>
      <c r="AS36" s="6"/>
    </row>
    <row r="37" spans="2:45" s="4" customFormat="1" x14ac:dyDescent="0.2">
      <c r="B37" s="3"/>
      <c r="C37" s="3"/>
      <c r="D37" s="21"/>
      <c r="E37" s="22"/>
      <c r="F37" s="22"/>
      <c r="G37" s="9"/>
      <c r="H37" s="9"/>
      <c r="I37" s="9"/>
      <c r="J37" s="9"/>
      <c r="K37" s="9"/>
      <c r="L37" s="1"/>
      <c r="M37" s="122"/>
      <c r="N37" s="122"/>
      <c r="O37" s="122"/>
      <c r="P37" s="122"/>
      <c r="Q37" s="122"/>
      <c r="R37" s="1"/>
      <c r="S37" s="1"/>
      <c r="T37" s="1"/>
      <c r="U37" s="1"/>
      <c r="V37" s="1"/>
      <c r="W37" s="1"/>
      <c r="X37" s="1"/>
      <c r="Y37" s="6"/>
      <c r="AE37" s="5"/>
      <c r="AI37" s="5"/>
      <c r="AS37" s="6"/>
    </row>
    <row r="38" spans="2:45" s="4" customFormat="1" x14ac:dyDescent="0.2">
      <c r="B38" s="3"/>
      <c r="C38" s="3"/>
      <c r="D38" s="21"/>
      <c r="E38" s="22"/>
      <c r="F38" s="22"/>
      <c r="G38" s="9"/>
      <c r="H38" s="9"/>
      <c r="I38" s="9"/>
      <c r="J38" s="9"/>
      <c r="K38" s="9"/>
      <c r="L38" s="1"/>
      <c r="M38" s="122"/>
      <c r="N38" s="122"/>
      <c r="O38" s="122"/>
      <c r="P38" s="122"/>
      <c r="Q38" s="122"/>
      <c r="R38" s="1"/>
      <c r="S38" s="1"/>
      <c r="T38" s="1"/>
      <c r="U38" s="1"/>
      <c r="V38" s="1"/>
      <c r="W38" s="1"/>
      <c r="X38" s="1"/>
      <c r="Y38" s="6"/>
      <c r="AE38" s="5"/>
      <c r="AI38" s="5"/>
      <c r="AS38" s="6"/>
    </row>
    <row r="39" spans="2:45" s="4" customFormat="1" ht="14" customHeight="1" x14ac:dyDescent="0.2">
      <c r="B39" s="3"/>
      <c r="C39" s="3"/>
      <c r="D39" s="21"/>
      <c r="E39" s="23"/>
      <c r="F39" s="22"/>
      <c r="G39" s="9"/>
      <c r="H39" s="9"/>
      <c r="I39" s="9"/>
      <c r="J39" s="9"/>
      <c r="K39" s="9"/>
      <c r="L39" s="1"/>
      <c r="M39" s="122"/>
      <c r="N39" s="122"/>
      <c r="O39" s="122"/>
      <c r="P39" s="122"/>
      <c r="Q39" s="122"/>
      <c r="R39" s="1"/>
      <c r="S39" s="1"/>
      <c r="T39" s="1"/>
      <c r="U39" s="1"/>
      <c r="V39" s="1"/>
      <c r="W39" s="1"/>
      <c r="X39" s="1"/>
      <c r="Y39" s="6"/>
      <c r="AE39" s="5"/>
      <c r="AI39" s="5"/>
      <c r="AS39" s="6"/>
    </row>
    <row r="40" spans="2:45" s="4" customFormat="1" x14ac:dyDescent="0.2">
      <c r="B40" s="3"/>
      <c r="C40" s="3"/>
      <c r="D40" s="21"/>
      <c r="E40" s="22"/>
      <c r="F40" s="22"/>
      <c r="G40" s="9"/>
      <c r="H40" s="9"/>
      <c r="I40" s="9"/>
      <c r="J40" s="9"/>
      <c r="K40" s="9"/>
      <c r="L40" s="1"/>
      <c r="M40" s="122"/>
      <c r="N40" s="122"/>
      <c r="O40" s="122"/>
      <c r="P40" s="122"/>
      <c r="Q40" s="122"/>
      <c r="R40" s="1"/>
      <c r="S40" s="1"/>
      <c r="T40" s="1"/>
      <c r="U40" s="1"/>
      <c r="V40" s="1"/>
      <c r="W40" s="1"/>
      <c r="X40" s="1"/>
      <c r="Y40" s="6"/>
      <c r="AE40" s="5"/>
      <c r="AI40" s="5"/>
      <c r="AS40" s="6"/>
    </row>
    <row r="41" spans="2:45" s="4" customFormat="1" ht="16" thickBot="1" x14ac:dyDescent="0.25">
      <c r="B41" s="3"/>
      <c r="C41" s="3"/>
      <c r="D41" s="21"/>
      <c r="E41" s="24"/>
      <c r="F41" s="24"/>
      <c r="G41" s="9"/>
      <c r="H41" s="9"/>
      <c r="I41" s="9"/>
      <c r="J41" s="9"/>
      <c r="K41" s="9"/>
      <c r="L41" s="1"/>
      <c r="M41" s="122"/>
      <c r="N41" s="122"/>
      <c r="O41" s="122"/>
      <c r="P41" s="122"/>
      <c r="Q41" s="122"/>
      <c r="R41" s="1"/>
      <c r="S41" s="1"/>
      <c r="T41" s="1"/>
      <c r="U41" s="1"/>
      <c r="V41" s="1"/>
      <c r="W41" s="1"/>
      <c r="X41" s="1"/>
      <c r="Y41" s="6"/>
      <c r="AE41" s="5"/>
      <c r="AI41" s="5"/>
      <c r="AS41" s="6"/>
    </row>
    <row r="42" spans="2:45" x14ac:dyDescent="0.2">
      <c r="M42" s="122"/>
      <c r="N42" s="122"/>
      <c r="O42" s="122"/>
      <c r="P42" s="122"/>
      <c r="Q42" s="122"/>
    </row>
    <row r="43" spans="2:45" x14ac:dyDescent="0.2">
      <c r="M43" s="122"/>
      <c r="N43" s="122"/>
      <c r="O43" s="122"/>
      <c r="P43" s="122"/>
      <c r="Q43" s="122"/>
    </row>
    <row r="44" spans="2:45" x14ac:dyDescent="0.2">
      <c r="D44" s="1" t="s">
        <v>147</v>
      </c>
      <c r="M44" s="122"/>
      <c r="N44" s="122"/>
      <c r="O44" s="122"/>
      <c r="P44" s="122"/>
      <c r="Q44" s="122"/>
    </row>
    <row r="45" spans="2:45" x14ac:dyDescent="0.2">
      <c r="M45" s="122"/>
      <c r="N45" s="122"/>
      <c r="O45" s="122"/>
      <c r="P45" s="122"/>
      <c r="Q45" s="122"/>
    </row>
    <row r="46" spans="2:45" x14ac:dyDescent="0.2">
      <c r="M46" s="122"/>
      <c r="N46" s="122"/>
      <c r="O46" s="122"/>
      <c r="P46" s="122"/>
      <c r="Q46" s="122"/>
    </row>
    <row r="47" spans="2:45" x14ac:dyDescent="0.2">
      <c r="M47" s="122"/>
      <c r="N47" s="122"/>
      <c r="O47" s="122"/>
      <c r="P47" s="122"/>
      <c r="Q47" s="122"/>
    </row>
    <row r="48" spans="2:45" x14ac:dyDescent="0.2">
      <c r="M48" s="122"/>
      <c r="N48" s="122"/>
      <c r="O48" s="122"/>
      <c r="P48" s="122"/>
      <c r="Q48" s="122"/>
    </row>
    <row r="49" spans="13:17" x14ac:dyDescent="0.2">
      <c r="M49" s="122"/>
      <c r="N49" s="122"/>
      <c r="O49" s="122"/>
      <c r="P49" s="122"/>
      <c r="Q49" s="122"/>
    </row>
    <row r="50" spans="13:17" x14ac:dyDescent="0.2">
      <c r="M50" s="122"/>
      <c r="N50" s="122"/>
      <c r="O50" s="122"/>
      <c r="P50" s="122"/>
      <c r="Q50" s="122"/>
    </row>
    <row r="51" spans="13:17" x14ac:dyDescent="0.2">
      <c r="M51" s="122"/>
      <c r="N51" s="122"/>
      <c r="O51" s="122"/>
      <c r="P51" s="122"/>
      <c r="Q51" s="122"/>
    </row>
    <row r="52" spans="13:17" x14ac:dyDescent="0.2">
      <c r="M52" s="122"/>
      <c r="N52" s="122"/>
      <c r="O52" s="122"/>
      <c r="P52" s="122"/>
      <c r="Q52" s="122"/>
    </row>
    <row r="53" spans="13:17" x14ac:dyDescent="0.2">
      <c r="M53" s="122"/>
      <c r="N53" s="122"/>
      <c r="O53" s="122"/>
      <c r="P53" s="122"/>
      <c r="Q53" s="122"/>
    </row>
    <row r="54" spans="13:17" x14ac:dyDescent="0.2">
      <c r="M54" s="122"/>
      <c r="N54" s="122"/>
      <c r="O54" s="122"/>
      <c r="P54" s="122"/>
      <c r="Q54" s="122"/>
    </row>
    <row r="55" spans="13:17" x14ac:dyDescent="0.2">
      <c r="M55" s="122"/>
      <c r="N55" s="122"/>
      <c r="O55" s="122"/>
      <c r="P55" s="122"/>
      <c r="Q55" s="122"/>
    </row>
    <row r="56" spans="13:17" x14ac:dyDescent="0.2">
      <c r="M56" s="122"/>
      <c r="N56" s="122"/>
      <c r="O56" s="122"/>
      <c r="P56" s="122"/>
      <c r="Q56" s="122"/>
    </row>
    <row r="57" spans="13:17" x14ac:dyDescent="0.2">
      <c r="M57" s="122"/>
      <c r="N57" s="122"/>
      <c r="O57" s="122"/>
      <c r="P57" s="122"/>
      <c r="Q57" s="122"/>
    </row>
    <row r="58" spans="13:17" x14ac:dyDescent="0.2">
      <c r="M58" s="122"/>
      <c r="N58" s="122"/>
      <c r="O58" s="122"/>
      <c r="P58" s="122"/>
      <c r="Q58" s="122"/>
    </row>
    <row r="59" spans="13:17" x14ac:dyDescent="0.2">
      <c r="M59" s="122"/>
      <c r="N59" s="122"/>
      <c r="O59" s="122"/>
      <c r="P59" s="122"/>
      <c r="Q59" s="122"/>
    </row>
    <row r="60" spans="13:17" x14ac:dyDescent="0.2">
      <c r="M60" s="122"/>
      <c r="N60" s="122"/>
      <c r="O60" s="122"/>
      <c r="P60" s="122"/>
      <c r="Q60" s="122"/>
    </row>
    <row r="61" spans="13:17" x14ac:dyDescent="0.2">
      <c r="M61" s="122"/>
      <c r="N61" s="122"/>
      <c r="O61" s="122"/>
      <c r="P61" s="122"/>
      <c r="Q61" s="122"/>
    </row>
    <row r="62" spans="13:17" x14ac:dyDescent="0.2">
      <c r="M62" s="122"/>
      <c r="N62" s="122"/>
      <c r="O62" s="122"/>
      <c r="P62" s="122"/>
      <c r="Q62" s="122"/>
    </row>
    <row r="63" spans="13:17" x14ac:dyDescent="0.2">
      <c r="M63" s="122"/>
      <c r="N63" s="122"/>
      <c r="O63" s="122"/>
      <c r="P63" s="122"/>
      <c r="Q63" s="122"/>
    </row>
    <row r="64" spans="13:17" x14ac:dyDescent="0.2">
      <c r="M64" s="122"/>
      <c r="N64" s="122"/>
      <c r="O64" s="122"/>
      <c r="P64" s="122"/>
      <c r="Q64" s="122"/>
    </row>
    <row r="65" spans="13:17" x14ac:dyDescent="0.2">
      <c r="M65" s="122"/>
      <c r="N65" s="122"/>
      <c r="O65" s="122"/>
      <c r="P65" s="122"/>
      <c r="Q65" s="122"/>
    </row>
    <row r="66" spans="13:17" x14ac:dyDescent="0.2">
      <c r="M66" s="122"/>
      <c r="N66" s="122"/>
      <c r="O66" s="122"/>
      <c r="P66" s="122"/>
      <c r="Q66" s="122"/>
    </row>
    <row r="67" spans="13:17" x14ac:dyDescent="0.2">
      <c r="M67" s="122"/>
      <c r="N67" s="122"/>
      <c r="O67" s="122"/>
      <c r="P67" s="122"/>
      <c r="Q67" s="122"/>
    </row>
    <row r="68" spans="13:17" x14ac:dyDescent="0.2">
      <c r="M68" s="122"/>
      <c r="N68" s="122"/>
      <c r="O68" s="122"/>
      <c r="P68" s="122"/>
      <c r="Q68" s="122"/>
    </row>
    <row r="69" spans="13:17" x14ac:dyDescent="0.2">
      <c r="M69" s="122"/>
      <c r="N69" s="122"/>
      <c r="O69" s="122"/>
      <c r="P69" s="122"/>
      <c r="Q69" s="122"/>
    </row>
    <row r="70" spans="13:17" x14ac:dyDescent="0.2">
      <c r="M70" s="122"/>
      <c r="N70" s="122"/>
      <c r="O70" s="122"/>
      <c r="P70" s="122"/>
      <c r="Q70" s="122"/>
    </row>
    <row r="71" spans="13:17" x14ac:dyDescent="0.2">
      <c r="M71" s="122"/>
      <c r="N71" s="122"/>
      <c r="O71" s="122"/>
      <c r="P71" s="122"/>
      <c r="Q71" s="122"/>
    </row>
    <row r="72" spans="13:17" x14ac:dyDescent="0.2">
      <c r="M72" s="122"/>
      <c r="N72" s="122"/>
      <c r="O72" s="122"/>
      <c r="P72" s="122"/>
      <c r="Q72" s="122"/>
    </row>
  </sheetData>
  <sheetProtection selectLockedCells="1" selectUnlockedCells="1"/>
  <sortState ref="B7:K36">
    <sortCondition descending="1" ref="K7:K36"/>
  </sortState>
  <pageMargins left="0.7" right="0.7" top="0.75" bottom="0.75" header="0.51180555555555551" footer="0.51180555555555551"/>
  <pageSetup firstPageNumber="0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Dalyvių sąrašas</vt:lpstr>
      <vt:lpstr>LT Pro pirmas etapas</vt:lpstr>
      <vt:lpstr>LT Pro antras etapas</vt:lpstr>
      <vt:lpstr>LT Pro trečias etapas</vt:lpstr>
      <vt:lpstr>LT Pro ketvirtas etapas</vt:lpstr>
      <vt:lpstr>LT Pro penktas etapas</vt:lpstr>
      <vt:lpstr>LT Pro šeštas etapas</vt:lpstr>
      <vt:lpstr>Sezono įskaitos taškai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Vartotojas</dc:creator>
  <cp:lastModifiedBy>Microsoft Office User</cp:lastModifiedBy>
  <cp:lastPrinted>2017-10-14T19:30:43Z</cp:lastPrinted>
  <dcterms:created xsi:type="dcterms:W3CDTF">2014-04-27T09:53:03Z</dcterms:created>
  <dcterms:modified xsi:type="dcterms:W3CDTF">2017-10-15T13:26:43Z</dcterms:modified>
</cp:coreProperties>
</file>