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liulyte\Downloads\"/>
    </mc:Choice>
  </mc:AlternateContent>
  <bookViews>
    <workbookView xWindow="0" yWindow="0" windowWidth="28800" windowHeight="12210" tabRatio="721" activeTab="5"/>
  </bookViews>
  <sheets>
    <sheet name="Dalyvių sąrašas" sheetId="28" r:id="rId1"/>
    <sheet name="LT Pro pirmas etapas" sheetId="27" r:id="rId2"/>
    <sheet name="LT Pro antras etapas" sheetId="29" r:id="rId3"/>
    <sheet name="LT Pro trečias etapas" sheetId="30" r:id="rId4"/>
    <sheet name="LT Pro ketvirtas etapas" sheetId="31" r:id="rId5"/>
    <sheet name="Sezono įskaitos taškai" sheetId="19" r:id="rId6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9" l="1"/>
  <c r="H23" i="19"/>
  <c r="H21" i="19"/>
  <c r="H20" i="19"/>
  <c r="H19" i="19"/>
  <c r="H17" i="19"/>
  <c r="H16" i="19"/>
  <c r="H12" i="19"/>
  <c r="H15" i="19"/>
  <c r="H14" i="19"/>
  <c r="H13" i="19"/>
  <c r="H11" i="19"/>
  <c r="H10" i="19"/>
  <c r="H9" i="19"/>
  <c r="H8" i="19"/>
  <c r="H7" i="19"/>
  <c r="E10" i="31"/>
  <c r="G10" i="31"/>
  <c r="E13" i="31"/>
  <c r="G13" i="31"/>
  <c r="E11" i="31"/>
  <c r="G11" i="31"/>
  <c r="E17" i="31"/>
  <c r="G17" i="31"/>
  <c r="E18" i="31"/>
  <c r="G18" i="31"/>
  <c r="E14" i="31"/>
  <c r="G14" i="31"/>
  <c r="E24" i="31"/>
  <c r="G24" i="31"/>
  <c r="E15" i="31"/>
  <c r="G15" i="31"/>
  <c r="E16" i="31"/>
  <c r="G16" i="31"/>
  <c r="E25" i="31"/>
  <c r="G25" i="31"/>
  <c r="E20" i="31"/>
  <c r="G20" i="31"/>
  <c r="E19" i="31"/>
  <c r="G19" i="31"/>
  <c r="E21" i="31"/>
  <c r="G21" i="31"/>
  <c r="E23" i="31"/>
  <c r="G23" i="31"/>
  <c r="E22" i="31"/>
  <c r="G22" i="31"/>
  <c r="E26" i="31"/>
  <c r="G26" i="31"/>
  <c r="E12" i="31"/>
  <c r="G12" i="31"/>
  <c r="E15" i="30"/>
  <c r="G15" i="30"/>
  <c r="G17" i="19"/>
  <c r="E13" i="30"/>
  <c r="G13" i="30"/>
  <c r="G15" i="19"/>
  <c r="E16" i="30"/>
  <c r="G16" i="30"/>
  <c r="G10" i="19"/>
  <c r="E12" i="30"/>
  <c r="G12" i="30"/>
  <c r="G9" i="19"/>
  <c r="E11" i="30"/>
  <c r="G11" i="30"/>
  <c r="G8" i="19"/>
  <c r="E14" i="30"/>
  <c r="G14" i="30"/>
  <c r="G7" i="19"/>
  <c r="E30" i="29"/>
  <c r="G30" i="29"/>
  <c r="F22" i="19"/>
  <c r="E29" i="29"/>
  <c r="G29" i="29"/>
  <c r="F27" i="19"/>
  <c r="E28" i="29"/>
  <c r="G28" i="29"/>
  <c r="F23" i="19"/>
  <c r="E27" i="29"/>
  <c r="G27" i="29"/>
  <c r="F21" i="19"/>
  <c r="E25" i="29"/>
  <c r="G25" i="29"/>
  <c r="F17" i="19"/>
  <c r="E24" i="29"/>
  <c r="G24" i="29"/>
  <c r="F15" i="19"/>
  <c r="E23" i="29"/>
  <c r="G23" i="29"/>
  <c r="F26" i="19"/>
  <c r="E22" i="29"/>
  <c r="G22" i="29"/>
  <c r="F20" i="19"/>
  <c r="E20" i="29"/>
  <c r="G20" i="29"/>
  <c r="F25" i="19"/>
  <c r="E26" i="29"/>
  <c r="G26" i="29"/>
  <c r="F24" i="19"/>
  <c r="E17" i="29"/>
  <c r="G17" i="29"/>
  <c r="F19" i="19"/>
  <c r="E18" i="29"/>
  <c r="G18" i="29"/>
  <c r="F16" i="19"/>
  <c r="E21" i="29"/>
  <c r="G21" i="29"/>
  <c r="F14" i="19"/>
  <c r="E19" i="29"/>
  <c r="G19" i="29"/>
  <c r="F9" i="19"/>
  <c r="E16" i="29"/>
  <c r="G16" i="29"/>
  <c r="F10" i="19"/>
  <c r="C25" i="19"/>
  <c r="C29" i="19"/>
  <c r="C22" i="19"/>
  <c r="C27" i="19"/>
  <c r="K19" i="19"/>
  <c r="C24" i="19"/>
  <c r="G13" i="27"/>
  <c r="E9" i="19"/>
  <c r="K9" i="19"/>
  <c r="G14" i="27"/>
  <c r="E14" i="19"/>
  <c r="E12" i="29"/>
  <c r="G12" i="29"/>
  <c r="K14" i="19"/>
  <c r="G15" i="27"/>
  <c r="E13" i="19"/>
  <c r="E14" i="29"/>
  <c r="G14" i="29"/>
  <c r="F13" i="19"/>
  <c r="K13" i="19"/>
  <c r="G16" i="27"/>
  <c r="E18" i="19"/>
  <c r="E15" i="29"/>
  <c r="G15" i="29"/>
  <c r="F18" i="19"/>
  <c r="K18" i="19"/>
  <c r="G17" i="27"/>
  <c r="E10" i="19"/>
  <c r="K10" i="19"/>
  <c r="G18" i="27"/>
  <c r="E11" i="19"/>
  <c r="F11" i="19"/>
  <c r="K11" i="19"/>
  <c r="G19" i="27"/>
  <c r="E16" i="19"/>
  <c r="K16" i="19"/>
  <c r="G20" i="27"/>
  <c r="E24" i="19"/>
  <c r="K24" i="19"/>
  <c r="G21" i="27"/>
  <c r="E8" i="19"/>
  <c r="E10" i="29"/>
  <c r="G10" i="29"/>
  <c r="F8" i="19"/>
  <c r="K8" i="19"/>
  <c r="G22" i="27"/>
  <c r="E21" i="19"/>
  <c r="K21" i="19"/>
  <c r="G23" i="27"/>
  <c r="E20" i="19"/>
  <c r="K20" i="19"/>
  <c r="G24" i="27"/>
  <c r="E15" i="19"/>
  <c r="K15" i="19"/>
  <c r="G25" i="27"/>
  <c r="E17" i="19"/>
  <c r="K17" i="19"/>
  <c r="E11" i="29"/>
  <c r="G11" i="29"/>
  <c r="F12" i="19"/>
  <c r="K12" i="19"/>
  <c r="K25" i="19"/>
  <c r="K26" i="19"/>
  <c r="K23" i="19"/>
  <c r="K27" i="19"/>
  <c r="K22" i="19"/>
  <c r="E31" i="29"/>
  <c r="G31" i="29"/>
  <c r="F28" i="19"/>
  <c r="K28" i="19"/>
  <c r="E32" i="29"/>
  <c r="G32" i="29"/>
  <c r="F29" i="19"/>
  <c r="K29" i="19"/>
  <c r="G12" i="27"/>
  <c r="E7" i="19"/>
  <c r="E13" i="29"/>
  <c r="G13" i="29"/>
  <c r="F7" i="19"/>
  <c r="K7" i="19"/>
  <c r="C20" i="19"/>
  <c r="D20" i="19"/>
  <c r="C15" i="19"/>
  <c r="D15" i="19"/>
  <c r="C17" i="19"/>
  <c r="D17" i="19"/>
  <c r="C9" i="19"/>
  <c r="D9" i="19"/>
  <c r="C14" i="19"/>
  <c r="D14" i="19"/>
  <c r="D13" i="19"/>
  <c r="C18" i="19"/>
  <c r="D18" i="19"/>
  <c r="C10" i="19"/>
  <c r="D10" i="19"/>
  <c r="C11" i="19"/>
  <c r="D11" i="19"/>
  <c r="C16" i="19"/>
  <c r="D16" i="19"/>
  <c r="D24" i="19"/>
  <c r="C8" i="19"/>
  <c r="D8" i="19"/>
  <c r="C21" i="19"/>
  <c r="D21" i="19"/>
  <c r="D7" i="19"/>
  <c r="C7" i="19"/>
  <c r="AK7" i="19"/>
  <c r="AJ7" i="19"/>
  <c r="AO7" i="19"/>
  <c r="AP7" i="19"/>
  <c r="AK8" i="19"/>
  <c r="AM8" i="19"/>
  <c r="AJ8" i="19"/>
  <c r="AW8" i="19"/>
  <c r="AK9" i="19"/>
  <c r="AJ9" i="19"/>
  <c r="AO9" i="19"/>
  <c r="AP9" i="19"/>
  <c r="AK10" i="19"/>
  <c r="AJ10" i="19"/>
  <c r="AW10" i="19"/>
  <c r="AK11" i="19"/>
  <c r="AJ11" i="19"/>
  <c r="AO11" i="19"/>
  <c r="AP11" i="19"/>
  <c r="AK12" i="19"/>
  <c r="AJ12" i="19"/>
  <c r="AO12" i="19"/>
  <c r="AP12" i="19"/>
  <c r="AK13" i="19"/>
  <c r="AJ13" i="19"/>
  <c r="AO13" i="19"/>
  <c r="AP13" i="19"/>
  <c r="AK14" i="19"/>
  <c r="AJ14" i="19"/>
  <c r="AO14" i="19"/>
  <c r="AP14" i="19"/>
  <c r="AK15" i="19"/>
  <c r="AM15" i="19"/>
  <c r="AJ15" i="19"/>
  <c r="AW15" i="19"/>
  <c r="AK16" i="19"/>
  <c r="AM16" i="19"/>
  <c r="AJ16" i="19"/>
  <c r="AK17" i="19"/>
  <c r="AJ17" i="19"/>
  <c r="AO17" i="19"/>
  <c r="AP17" i="19"/>
  <c r="AW17" i="19"/>
  <c r="AK18" i="19"/>
  <c r="AJ18" i="19"/>
  <c r="AK19" i="19"/>
  <c r="AJ19" i="19"/>
  <c r="AO19" i="19"/>
  <c r="AP19" i="19"/>
  <c r="AK20" i="19"/>
  <c r="AJ20" i="19"/>
  <c r="AO20" i="19"/>
  <c r="AP20" i="19"/>
  <c r="AK21" i="19"/>
  <c r="AJ21" i="19"/>
  <c r="AO21" i="19"/>
  <c r="AP21" i="19"/>
  <c r="AK22" i="19"/>
  <c r="AJ22" i="19"/>
  <c r="AW22" i="19"/>
  <c r="AK23" i="19"/>
  <c r="AJ23" i="19"/>
  <c r="AO23" i="19"/>
  <c r="AP23" i="19"/>
  <c r="AK24" i="19"/>
  <c r="AM24" i="19"/>
  <c r="AJ24" i="19"/>
  <c r="AW24" i="19"/>
  <c r="AK25" i="19"/>
  <c r="AJ25" i="19"/>
  <c r="AO25" i="19"/>
  <c r="AP25" i="19"/>
  <c r="AK26" i="19"/>
  <c r="AJ26" i="19"/>
  <c r="AO26" i="19"/>
  <c r="AP26" i="19"/>
  <c r="AK27" i="19"/>
  <c r="AJ27" i="19"/>
  <c r="AO27" i="19"/>
  <c r="AP27" i="19"/>
  <c r="AK28" i="19"/>
  <c r="AJ28" i="19"/>
  <c r="AO28" i="19"/>
  <c r="AP28" i="19"/>
  <c r="AK29" i="19"/>
  <c r="AJ29" i="19"/>
  <c r="AO29" i="19"/>
  <c r="AP29" i="19"/>
  <c r="AK30" i="19"/>
  <c r="AJ30" i="19"/>
  <c r="AO30" i="19"/>
  <c r="AP30" i="19"/>
  <c r="AK31" i="19"/>
  <c r="AM31" i="19"/>
  <c r="AJ31" i="19"/>
  <c r="AW31" i="19"/>
  <c r="AK32" i="19"/>
  <c r="AM32" i="19"/>
  <c r="AJ32" i="19"/>
  <c r="AK33" i="19"/>
  <c r="AJ33" i="19"/>
  <c r="AO33" i="19"/>
  <c r="AP33" i="19"/>
  <c r="AW33" i="19"/>
  <c r="AK34" i="19"/>
  <c r="AJ34" i="19"/>
  <c r="AK35" i="19"/>
  <c r="AJ35" i="19"/>
  <c r="AW35" i="19"/>
  <c r="AO35" i="19"/>
  <c r="AP35" i="19"/>
  <c r="AI35" i="19"/>
  <c r="AV35" i="19"/>
  <c r="AH35" i="19"/>
  <c r="AU35" i="19"/>
  <c r="AW34" i="19"/>
  <c r="AI34" i="19"/>
  <c r="AV34" i="19"/>
  <c r="AH34" i="19"/>
  <c r="AU34" i="19"/>
  <c r="AI33" i="19"/>
  <c r="AV33" i="19"/>
  <c r="AH33" i="19"/>
  <c r="AU33" i="19"/>
  <c r="AI32" i="19"/>
  <c r="AV32" i="19"/>
  <c r="AH32" i="19"/>
  <c r="AU32" i="19"/>
  <c r="AI31" i="19"/>
  <c r="AV31" i="19"/>
  <c r="AH31" i="19"/>
  <c r="AU31" i="19"/>
  <c r="AI30" i="19"/>
  <c r="AV30" i="19"/>
  <c r="AH30" i="19"/>
  <c r="AU30" i="19"/>
  <c r="AW29" i="19"/>
  <c r="AI29" i="19"/>
  <c r="AV29" i="19"/>
  <c r="AH29" i="19"/>
  <c r="AU29" i="19"/>
  <c r="AW28" i="19"/>
  <c r="AI28" i="19"/>
  <c r="AV28" i="19"/>
  <c r="AH28" i="19"/>
  <c r="AU28" i="19"/>
  <c r="AW27" i="19"/>
  <c r="AI27" i="19"/>
  <c r="AV27" i="19"/>
  <c r="AH27" i="19"/>
  <c r="AU27" i="19"/>
  <c r="AI26" i="19"/>
  <c r="AV26" i="19"/>
  <c r="AH26" i="19"/>
  <c r="AU26" i="19"/>
  <c r="AW25" i="19"/>
  <c r="AI25" i="19"/>
  <c r="AV25" i="19"/>
  <c r="AH25" i="19"/>
  <c r="AU25" i="19"/>
  <c r="AI24" i="19"/>
  <c r="AV24" i="19"/>
  <c r="AH24" i="19"/>
  <c r="AU24" i="19"/>
  <c r="AW23" i="19"/>
  <c r="AI23" i="19"/>
  <c r="AV23" i="19"/>
  <c r="AH23" i="19"/>
  <c r="AU23" i="19"/>
  <c r="AI22" i="19"/>
  <c r="AV22" i="19"/>
  <c r="AH22" i="19"/>
  <c r="AU22" i="19"/>
  <c r="AW21" i="19"/>
  <c r="AI21" i="19"/>
  <c r="AV21" i="19"/>
  <c r="AH21" i="19"/>
  <c r="AU21" i="19"/>
  <c r="AW20" i="19"/>
  <c r="AI20" i="19"/>
  <c r="AV20" i="19"/>
  <c r="AH20" i="19"/>
  <c r="AU20" i="19"/>
  <c r="AW19" i="19"/>
  <c r="AI19" i="19"/>
  <c r="AV19" i="19"/>
  <c r="AH19" i="19"/>
  <c r="AU19" i="19"/>
  <c r="AW18" i="19"/>
  <c r="AI18" i="19"/>
  <c r="AV18" i="19"/>
  <c r="AH18" i="19"/>
  <c r="AU18" i="19"/>
  <c r="AI17" i="19"/>
  <c r="AV17" i="19"/>
  <c r="AH17" i="19"/>
  <c r="AU17" i="19"/>
  <c r="AW16" i="19"/>
  <c r="AI16" i="19"/>
  <c r="AV16" i="19"/>
  <c r="AH16" i="19"/>
  <c r="AU16" i="19"/>
  <c r="AI15" i="19"/>
  <c r="AV15" i="19"/>
  <c r="AH15" i="19"/>
  <c r="AU15" i="19"/>
  <c r="AI14" i="19"/>
  <c r="AV14" i="19"/>
  <c r="AH14" i="19"/>
  <c r="AU14" i="19"/>
  <c r="AW13" i="19"/>
  <c r="AI13" i="19"/>
  <c r="AV13" i="19"/>
  <c r="AH13" i="19"/>
  <c r="AU13" i="19"/>
  <c r="AW12" i="19"/>
  <c r="AI12" i="19"/>
  <c r="AV12" i="19"/>
  <c r="AH12" i="19"/>
  <c r="AU12" i="19"/>
  <c r="AW11" i="19"/>
  <c r="AI11" i="19"/>
  <c r="AV11" i="19"/>
  <c r="AH11" i="19"/>
  <c r="AU11" i="19"/>
  <c r="AI10" i="19"/>
  <c r="AV10" i="19"/>
  <c r="AH10" i="19"/>
  <c r="AU10" i="19"/>
  <c r="AW9" i="19"/>
  <c r="AI9" i="19"/>
  <c r="AV9" i="19"/>
  <c r="AH9" i="19"/>
  <c r="AU9" i="19"/>
  <c r="AI8" i="19"/>
  <c r="AV8" i="19"/>
  <c r="AH8" i="19"/>
  <c r="AU8" i="19"/>
  <c r="AW7" i="19"/>
  <c r="AI7" i="19"/>
  <c r="AV7" i="19"/>
  <c r="AH7" i="19"/>
  <c r="AU7" i="19"/>
  <c r="AK6" i="19"/>
  <c r="AJ6" i="19"/>
  <c r="AI6" i="19"/>
  <c r="AH6" i="19"/>
  <c r="AM9" i="19"/>
  <c r="AM10" i="19"/>
  <c r="AM11" i="19"/>
  <c r="AM12" i="19"/>
  <c r="AM13" i="19"/>
  <c r="AM14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3" i="19"/>
  <c r="AM34" i="19"/>
  <c r="AM35" i="19"/>
  <c r="AW32" i="19"/>
  <c r="AO34" i="19"/>
  <c r="AP34" i="19"/>
  <c r="AO18" i="19"/>
  <c r="AP18" i="19"/>
  <c r="AO22" i="19"/>
  <c r="AP22" i="19"/>
  <c r="AO8" i="19"/>
  <c r="AP8" i="19"/>
  <c r="AO10" i="19"/>
  <c r="AP10" i="19"/>
  <c r="AO15" i="19"/>
  <c r="AP15" i="19"/>
  <c r="AO16" i="19"/>
  <c r="AP16" i="19"/>
  <c r="AO24" i="19"/>
  <c r="AP24" i="19"/>
  <c r="AO31" i="19"/>
  <c r="AP31" i="19"/>
  <c r="AO32" i="19"/>
  <c r="AP32" i="19"/>
  <c r="AS20" i="19"/>
  <c r="AW14" i="19"/>
  <c r="AW30" i="19"/>
  <c r="AS31" i="19"/>
  <c r="AS27" i="19"/>
  <c r="AM23" i="19"/>
  <c r="AM7" i="19"/>
  <c r="AW26" i="19"/>
  <c r="AS33" i="19"/>
  <c r="AS10" i="19"/>
  <c r="AS15" i="19"/>
  <c r="AS24" i="19"/>
  <c r="AS35" i="19"/>
  <c r="AS7" i="19"/>
  <c r="AS23" i="19"/>
  <c r="AS19" i="19"/>
  <c r="AS13" i="19"/>
  <c r="AS30" i="19"/>
  <c r="AS34" i="19"/>
  <c r="AS9" i="19"/>
  <c r="AS29" i="19"/>
  <c r="AS25" i="19"/>
  <c r="AS14" i="19"/>
  <c r="AS12" i="19"/>
  <c r="AS16" i="19"/>
  <c r="AS22" i="19"/>
  <c r="AS32" i="19"/>
  <c r="AS21" i="19"/>
  <c r="AS11" i="19"/>
  <c r="AS26" i="19"/>
  <c r="AS8" i="19"/>
  <c r="AS28" i="19"/>
  <c r="AS18" i="19"/>
  <c r="AS17" i="19"/>
</calcChain>
</file>

<file path=xl/sharedStrings.xml><?xml version="1.0" encoding="utf-8"?>
<sst xmlns="http://schemas.openxmlformats.org/spreadsheetml/2006/main" count="214" uniqueCount="127">
  <si>
    <t>Vard</t>
  </si>
  <si>
    <t>autom</t>
  </si>
  <si>
    <t>rez</t>
  </si>
  <si>
    <t>by</t>
  </si>
  <si>
    <t>cb</t>
  </si>
  <si>
    <t>ca</t>
  </si>
  <si>
    <t>Vieta</t>
  </si>
  <si>
    <t>Vardas Pavardė</t>
  </si>
  <si>
    <t>II etapo taškai</t>
  </si>
  <si>
    <t>Sezono taškai (įskaita)</t>
  </si>
  <si>
    <t>Sezono rezultatai (įskaita)</t>
  </si>
  <si>
    <t>I etapo   taškai</t>
  </si>
  <si>
    <t>III etapo taškai</t>
  </si>
  <si>
    <t>PRO klase</t>
  </si>
  <si>
    <t>Driver</t>
  </si>
  <si>
    <t>Qual</t>
  </si>
  <si>
    <t>Final</t>
  </si>
  <si>
    <t>Series</t>
  </si>
  <si>
    <t>GEDIMINAS LEVICKAS</t>
  </si>
  <si>
    <t>MANTAS KULVINSKAS</t>
  </si>
  <si>
    <t>EVALDAS KOVALENKA</t>
  </si>
  <si>
    <t>BENEDIKTAS ČIRBA</t>
  </si>
  <si>
    <t>Autoplius Lietuvos drifto čempionatas</t>
  </si>
  <si>
    <t>Andrius Vasiliauskas</t>
  </si>
  <si>
    <t>Ignas Daunoravičius</t>
  </si>
  <si>
    <t>Aurimas Vaškelis</t>
  </si>
  <si>
    <t>Linas Jančaras</t>
  </si>
  <si>
    <t>Timas Simniška</t>
  </si>
  <si>
    <t>Simas Kvietkauskas</t>
  </si>
  <si>
    <t>Simas Sinkevičius</t>
  </si>
  <si>
    <t>IV etapo taškai</t>
  </si>
  <si>
    <t>V etapo taškai</t>
  </si>
  <si>
    <t>VI etapo taškai</t>
  </si>
  <si>
    <t>Galvenais tiesnesis:  Gunārs Ķeipāns</t>
  </si>
  <si>
    <t>Galvenā sekretāre: Arta Klišāne</t>
  </si>
  <si>
    <t>GEDIMINAS IVANAUSKAS</t>
  </si>
  <si>
    <t>LT 86</t>
  </si>
  <si>
    <t>ANDRIUS SURPLYS</t>
  </si>
  <si>
    <t>LT 20</t>
  </si>
  <si>
    <t>LT 14</t>
  </si>
  <si>
    <t>LT 11</t>
  </si>
  <si>
    <t>LT 7</t>
  </si>
  <si>
    <t>LT9</t>
  </si>
  <si>
    <t>LT 2</t>
  </si>
  <si>
    <t>LT 10</t>
  </si>
  <si>
    <t>LT 13</t>
  </si>
  <si>
    <t>LT 23</t>
  </si>
  <si>
    <t>LT 100</t>
  </si>
  <si>
    <t>LT 1</t>
  </si>
  <si>
    <t>LT 15</t>
  </si>
  <si>
    <t>LT 5</t>
  </si>
  <si>
    <t>Nr</t>
  </si>
  <si>
    <t>05.05. - 06.05.2017.</t>
  </si>
  <si>
    <t xml:space="preserve"> Biķernieku kompleksā sporta bāze </t>
  </si>
  <si>
    <t>LT DRIFT CHAMPIONSHIP 1ST STAGE</t>
  </si>
  <si>
    <t>Qualification</t>
  </si>
  <si>
    <t>NR.</t>
  </si>
  <si>
    <t>Norbertas Daunoravičius</t>
  </si>
  <si>
    <t>Kęstutis Petronis</t>
  </si>
  <si>
    <t>LT 25</t>
  </si>
  <si>
    <t>LT 24</t>
  </si>
  <si>
    <t>LT 22</t>
  </si>
  <si>
    <t>LT 21</t>
  </si>
  <si>
    <t>LT 18</t>
  </si>
  <si>
    <t>LT 17</t>
  </si>
  <si>
    <t>LT 16</t>
  </si>
  <si>
    <t>LT 12</t>
  </si>
  <si>
    <t>LT 4</t>
  </si>
  <si>
    <t>LT 3</t>
  </si>
  <si>
    <t>Ronaldas Ramoška</t>
  </si>
  <si>
    <t>Kąstytis Alekna</t>
  </si>
  <si>
    <t>LT 8</t>
  </si>
  <si>
    <t>Startinis NR</t>
  </si>
  <si>
    <t>Dalyvis PRO lyga</t>
  </si>
  <si>
    <t>LT PRO LEAGUE PARTICIPANTS 2017</t>
  </si>
  <si>
    <t>Kestutis Kelpša</t>
  </si>
  <si>
    <t>Gediminas Levickas</t>
  </si>
  <si>
    <t>Valdas Vindzigelskis</t>
  </si>
  <si>
    <t>Džiugas Matusevičius</t>
  </si>
  <si>
    <t>Benediktas Čirba</t>
  </si>
  <si>
    <t>Igor Martynov</t>
  </si>
  <si>
    <t>Andrius Čibirka</t>
  </si>
  <si>
    <t>Donatas Macpreiksas</t>
  </si>
  <si>
    <t>Arūnas Černevičius</t>
  </si>
  <si>
    <t>Mantas Kulvinskas</t>
  </si>
  <si>
    <t>Andrius Surplys</t>
  </si>
  <si>
    <t>Lukas Garalevičius</t>
  </si>
  <si>
    <t>Gediminas Ivanauskas</t>
  </si>
  <si>
    <t>Evaldas Kovalenka</t>
  </si>
  <si>
    <t>Artūras Ravluškevičius</t>
  </si>
  <si>
    <t>Kastytis Alekna</t>
  </si>
  <si>
    <t>Vygantas Rimkus</t>
  </si>
  <si>
    <t>Arnas Kazokevičius</t>
  </si>
  <si>
    <t>Aleksandr Kolesnikovas</t>
  </si>
  <si>
    <t xml:space="preserve">PRO </t>
  </si>
  <si>
    <t>ANDRIUS VASILIAUSKAS</t>
  </si>
  <si>
    <t>SIMAS KVIETKAUSKAS</t>
  </si>
  <si>
    <t>IGOR MARTYNOV</t>
  </si>
  <si>
    <t>TIMAS SIMNIŠKA</t>
  </si>
  <si>
    <t>KĄSTYTIS ALEKNA</t>
  </si>
  <si>
    <t>VYGANTAS RIMKUS</t>
  </si>
  <si>
    <t>ARNAS KAZOKEVIČIUS</t>
  </si>
  <si>
    <t>AURIMAS VAŠKELIS</t>
  </si>
  <si>
    <t>ALEKSANDR KOLESNIKOVAS</t>
  </si>
  <si>
    <t>LDČ Autoplius Azo Uphill</t>
  </si>
  <si>
    <t>2017-06-02/03</t>
  </si>
  <si>
    <t>LT 6</t>
  </si>
  <si>
    <r>
      <rPr>
        <b/>
        <u/>
        <sz val="10"/>
        <rFont val="Arial"/>
        <family val="2"/>
      </rPr>
      <t xml:space="preserve">TAŠKŲ SKAIČIAVIMAS - </t>
    </r>
    <r>
      <rPr>
        <b/>
        <sz val="10"/>
        <rFont val="Arial"/>
        <family val="2"/>
      </rPr>
      <t xml:space="preserve">10% </t>
    </r>
    <r>
      <rPr>
        <sz val="10"/>
        <rFont val="Arial"/>
        <family val="2"/>
        <charset val="186"/>
      </rPr>
      <t xml:space="preserve">geriausio kvalifikacijos balo sumuojama su dalyvio taškais, gautais už užimtą vietą. </t>
    </r>
    <r>
      <rPr>
        <b/>
        <sz val="10"/>
        <rFont val="Arial"/>
        <family val="2"/>
      </rPr>
      <t xml:space="preserve">Dalyviui taškai skiriami pagal varžybose užimtą vietą (nepaisant vietos, užimtos įskaitoje). </t>
    </r>
    <r>
      <rPr>
        <sz val="10"/>
        <rFont val="Arial"/>
        <family val="2"/>
        <charset val="186"/>
      </rPr>
      <t>Etapo rezultatų taškai 1 vieta = 100 2 vieta = 88 3 vieta = 78 4 vieta = 69 5-8 vieta = 60 9-16 vieta = 50 17 – 32 vieta =25 33+ vieta = 1. LV ir EE etapų taškai skiriami pagal jų skaičiavimo metodikos lentelę.</t>
    </r>
  </si>
  <si>
    <t>LT 45</t>
  </si>
  <si>
    <t>LT 31</t>
  </si>
  <si>
    <t>LT 34</t>
  </si>
  <si>
    <t>LT 187</t>
  </si>
  <si>
    <t>LDČ III Etapas Tallinn</t>
  </si>
  <si>
    <t>2017-06-09/10</t>
  </si>
  <si>
    <t>ARTŪRAS RAVLUŠKEVIČIUS</t>
  </si>
  <si>
    <t>KĘSTUTIS KELPŠA</t>
  </si>
  <si>
    <t>VALDAS VINDŽIGELSKIS</t>
  </si>
  <si>
    <t>ANDRIUS ČIBIRKA</t>
  </si>
  <si>
    <t>DŽIUGAS MATUSEVIČIUS</t>
  </si>
  <si>
    <t>LUKAS GARALEVIČIUS</t>
  </si>
  <si>
    <t>DONATAS MACPREIKŠAS</t>
  </si>
  <si>
    <t>ARUNAS ČERNEVIČIUS</t>
  </si>
  <si>
    <t>ARŪNAS ČERNEVIČIUS</t>
  </si>
  <si>
    <t>Robertas Rapkauskas</t>
  </si>
  <si>
    <t>ROBERTAS RAPKAUSKAS</t>
  </si>
  <si>
    <t>LT 40</t>
  </si>
  <si>
    <t>LDČ 4 ETAPAS Liqui-Moly Drift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</si>
</sst>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kr-425];[Red]&quot;-&quot;#,##0.00&quot; &quot;[$kr-425]"/>
    <numFmt numFmtId="165" formatCode="[$-425]General"/>
  </numFmts>
  <fonts count="28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3" fillId="0" borderId="0"/>
    <xf numFmtId="0" fontId="9" fillId="0" borderId="0"/>
    <xf numFmtId="0" fontId="2" fillId="0" borderId="0"/>
    <xf numFmtId="0" fontId="10" fillId="0" borderId="0"/>
    <xf numFmtId="164" fontId="13" fillId="0" borderId="0"/>
    <xf numFmtId="165" fontId="13" fillId="0" borderId="0"/>
    <xf numFmtId="0" fontId="17" fillId="0" borderId="0"/>
    <xf numFmtId="164" fontId="18" fillId="0" borderId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25" applyNumberFormat="0" applyAlignment="0" applyProtection="0"/>
    <xf numFmtId="0" fontId="23" fillId="0" borderId="26" applyNumberFormat="0" applyFill="0" applyAlignment="0" applyProtection="0"/>
    <xf numFmtId="164" fontId="1" fillId="0" borderId="0"/>
  </cellStyleXfs>
  <cellXfs count="102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7" fillId="0" borderId="0" xfId="1" applyFont="1"/>
    <xf numFmtId="0" fontId="8" fillId="2" borderId="0" xfId="1" applyFont="1" applyFill="1"/>
    <xf numFmtId="0" fontId="6" fillId="0" borderId="1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/>
    </xf>
    <xf numFmtId="0" fontId="2" fillId="0" borderId="0" xfId="3"/>
    <xf numFmtId="0" fontId="11" fillId="0" borderId="0" xfId="3" applyFont="1" applyAlignment="1">
      <alignment horizontal="left" vertical="center"/>
    </xf>
    <xf numFmtId="0" fontId="14" fillId="0" borderId="0" xfId="5" applyNumberFormat="1" applyFont="1" applyBorder="1" applyAlignment="1">
      <alignment horizontal="center" vertical="center"/>
    </xf>
    <xf numFmtId="165" fontId="14" fillId="0" borderId="9" xfId="6" applyFont="1" applyBorder="1" applyAlignment="1">
      <alignment horizontal="center" vertical="center"/>
    </xf>
    <xf numFmtId="165" fontId="14" fillId="0" borderId="10" xfId="6" applyFont="1" applyBorder="1" applyAlignment="1">
      <alignment horizontal="center"/>
    </xf>
    <xf numFmtId="165" fontId="14" fillId="2" borderId="11" xfId="6" applyFont="1" applyFill="1" applyBorder="1" applyAlignment="1">
      <alignment horizontal="center"/>
    </xf>
    <xf numFmtId="165" fontId="14" fillId="2" borderId="12" xfId="6" applyFont="1" applyFill="1" applyBorder="1" applyAlignment="1">
      <alignment horizontal="center"/>
    </xf>
    <xf numFmtId="165" fontId="15" fillId="2" borderId="13" xfId="6" applyFont="1" applyFill="1" applyBorder="1" applyAlignment="1">
      <alignment horizontal="center"/>
    </xf>
    <xf numFmtId="165" fontId="16" fillId="0" borderId="5" xfId="6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4" xfId="1" applyNumberForma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0" xfId="1" applyBorder="1"/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4" fillId="0" borderId="0" xfId="3" applyFont="1"/>
    <xf numFmtId="165" fontId="15" fillId="3" borderId="27" xfId="6" applyFont="1" applyFill="1" applyBorder="1" applyAlignment="1">
      <alignment horizontal="center"/>
    </xf>
    <xf numFmtId="0" fontId="19" fillId="3" borderId="28" xfId="28" applyNumberFormat="1" applyFont="1" applyFill="1" applyBorder="1" applyAlignment="1">
      <alignment horizontal="center"/>
    </xf>
    <xf numFmtId="0" fontId="25" fillId="3" borderId="28" xfId="3" applyFont="1" applyFill="1" applyBorder="1" applyAlignment="1">
      <alignment horizontal="center"/>
    </xf>
    <xf numFmtId="0" fontId="26" fillId="3" borderId="28" xfId="3" applyFont="1" applyFill="1" applyBorder="1" applyAlignment="1">
      <alignment horizontal="center"/>
    </xf>
    <xf numFmtId="0" fontId="14" fillId="3" borderId="28" xfId="5" applyNumberFormat="1" applyFont="1" applyFill="1" applyBorder="1" applyAlignment="1">
      <alignment horizontal="center"/>
    </xf>
    <xf numFmtId="0" fontId="19" fillId="0" borderId="28" xfId="28" applyNumberFormat="1" applyFont="1" applyBorder="1" applyAlignment="1">
      <alignment horizontal="center"/>
    </xf>
    <xf numFmtId="165" fontId="14" fillId="3" borderId="28" xfId="6" applyFont="1" applyFill="1" applyBorder="1" applyAlignment="1">
      <alignment horizontal="center"/>
    </xf>
    <xf numFmtId="0" fontId="14" fillId="3" borderId="15" xfId="5" applyNumberFormat="1" applyFont="1" applyFill="1" applyBorder="1" applyAlignment="1">
      <alignment horizontal="center"/>
    </xf>
    <xf numFmtId="0" fontId="19" fillId="3" borderId="15" xfId="28" applyNumberFormat="1" applyFont="1" applyFill="1" applyBorder="1" applyAlignment="1">
      <alignment horizontal="center"/>
    </xf>
    <xf numFmtId="0" fontId="19" fillId="0" borderId="15" xfId="3" applyFont="1" applyBorder="1" applyAlignment="1">
      <alignment horizontal="center"/>
    </xf>
    <xf numFmtId="0" fontId="19" fillId="0" borderId="28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6" fillId="0" borderId="28" xfId="3" applyFont="1" applyBorder="1" applyAlignment="1">
      <alignment horizontal="center"/>
    </xf>
    <xf numFmtId="2" fontId="25" fillId="3" borderId="28" xfId="3" applyNumberFormat="1" applyFont="1" applyFill="1" applyBorder="1" applyAlignment="1">
      <alignment horizontal="center"/>
    </xf>
    <xf numFmtId="2" fontId="25" fillId="0" borderId="28" xfId="3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2" fillId="4" borderId="29" xfId="26" applyBorder="1"/>
    <xf numFmtId="0" fontId="0" fillId="0" borderId="28" xfId="0" applyBorder="1"/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165" fontId="14" fillId="0" borderId="32" xfId="6" applyFont="1" applyBorder="1" applyAlignment="1">
      <alignment horizontal="center"/>
    </xf>
    <xf numFmtId="165" fontId="14" fillId="2" borderId="33" xfId="6" applyFont="1" applyFill="1" applyBorder="1" applyAlignment="1">
      <alignment horizontal="center"/>
    </xf>
    <xf numFmtId="165" fontId="14" fillId="2" borderId="34" xfId="6" applyFont="1" applyFill="1" applyBorder="1" applyAlignment="1">
      <alignment horizontal="center"/>
    </xf>
    <xf numFmtId="165" fontId="15" fillId="2" borderId="35" xfId="6" applyFont="1" applyFill="1" applyBorder="1" applyAlignment="1">
      <alignment horizontal="center"/>
    </xf>
    <xf numFmtId="0" fontId="0" fillId="0" borderId="28" xfId="0" applyNumberFormat="1" applyBorder="1"/>
    <xf numFmtId="0" fontId="0" fillId="0" borderId="3" xfId="0" applyBorder="1"/>
    <xf numFmtId="0" fontId="3" fillId="0" borderId="28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7" fillId="0" borderId="17" xfId="1" applyNumberFormat="1" applyFont="1" applyBorder="1" applyAlignment="1">
      <alignment horizontal="center"/>
    </xf>
    <xf numFmtId="0" fontId="0" fillId="0" borderId="37" xfId="0" applyBorder="1"/>
    <xf numFmtId="0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39" xfId="0" applyNumberFormat="1" applyBorder="1"/>
    <xf numFmtId="0" fontId="0" fillId="0" borderId="40" xfId="0" applyBorder="1"/>
    <xf numFmtId="0" fontId="0" fillId="0" borderId="41" xfId="0" applyBorder="1"/>
    <xf numFmtId="0" fontId="0" fillId="0" borderId="36" xfId="0" applyBorder="1"/>
    <xf numFmtId="0" fontId="0" fillId="0" borderId="36" xfId="0" applyNumberFormat="1" applyBorder="1"/>
    <xf numFmtId="0" fontId="0" fillId="0" borderId="42" xfId="0" applyBorder="1"/>
    <xf numFmtId="1" fontId="0" fillId="0" borderId="36" xfId="0" applyNumberFormat="1" applyBorder="1"/>
    <xf numFmtId="0" fontId="0" fillId="0" borderId="43" xfId="0" applyBorder="1"/>
    <xf numFmtId="0" fontId="0" fillId="0" borderId="44" xfId="0" applyBorder="1"/>
    <xf numFmtId="0" fontId="0" fillId="0" borderId="44" xfId="0" applyNumberFormat="1" applyBorder="1"/>
    <xf numFmtId="0" fontId="0" fillId="0" borderId="45" xfId="0" applyBorder="1"/>
    <xf numFmtId="0" fontId="0" fillId="0" borderId="47" xfId="0" applyBorder="1"/>
    <xf numFmtId="0" fontId="0" fillId="0" borderId="46" xfId="0" applyBorder="1"/>
    <xf numFmtId="0" fontId="0" fillId="0" borderId="27" xfId="0" applyBorder="1"/>
    <xf numFmtId="0" fontId="0" fillId="0" borderId="20" xfId="0" applyBorder="1"/>
    <xf numFmtId="1" fontId="0" fillId="0" borderId="48" xfId="0" applyNumberFormat="1" applyBorder="1"/>
    <xf numFmtId="0" fontId="0" fillId="0" borderId="3" xfId="0" applyNumberFormat="1" applyBorder="1"/>
    <xf numFmtId="1" fontId="0" fillId="0" borderId="3" xfId="0" applyNumberFormat="1" applyBorder="1"/>
    <xf numFmtId="0" fontId="0" fillId="0" borderId="48" xfId="0" applyBorder="1"/>
    <xf numFmtId="0" fontId="0" fillId="0" borderId="22" xfId="0" applyBorder="1"/>
    <xf numFmtId="0" fontId="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26" xfId="27" applyAlignment="1">
      <alignment horizontal="center"/>
    </xf>
    <xf numFmtId="0" fontId="2" fillId="3" borderId="0" xfId="3" applyFill="1" applyAlignment="1">
      <alignment horizontal="center" vertical="center" wrapText="1"/>
    </xf>
    <xf numFmtId="0" fontId="12" fillId="3" borderId="0" xfId="3" applyFont="1" applyFill="1" applyAlignment="1">
      <alignment horizontal="center"/>
    </xf>
    <xf numFmtId="0" fontId="14" fillId="2" borderId="6" xfId="5" applyNumberFormat="1" applyFont="1" applyFill="1" applyBorder="1" applyAlignment="1">
      <alignment horizontal="center"/>
    </xf>
    <xf numFmtId="0" fontId="14" fillId="2" borderId="7" xfId="5" applyNumberFormat="1" applyFont="1" applyFill="1" applyBorder="1" applyAlignment="1">
      <alignment horizontal="center"/>
    </xf>
    <xf numFmtId="0" fontId="14" fillId="2" borderId="8" xfId="5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29">
    <cellStyle name="Excel Built-in Normal" xfId="1"/>
    <cellStyle name="Excel Built-in Normal 3" xfId="6"/>
    <cellStyle name="Excel Built-in Normal 4" xfId="5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Linked Cell" xfId="27" builtinId="24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8 2" xfId="28"/>
    <cellStyle name="Normal 9" xfId="4"/>
    <cellStyle name="Output" xfId="2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28575</xdr:rowOff>
    </xdr:from>
    <xdr:to>
      <xdr:col>6</xdr:col>
      <xdr:colOff>1129825</xdr:colOff>
      <xdr:row>8</xdr:row>
      <xdr:rowOff>123825</xdr:rowOff>
    </xdr:to>
    <xdr:pic>
      <xdr:nvPicPr>
        <xdr:cNvPr id="2" name="Picture 1" descr="LATVIAN_DRIFT_tumb_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90575"/>
          <a:ext cx="453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57150</xdr:rowOff>
    </xdr:from>
    <xdr:to>
      <xdr:col>2</xdr:col>
      <xdr:colOff>695325</xdr:colOff>
      <xdr:row>9</xdr:row>
      <xdr:rowOff>190500</xdr:rowOff>
    </xdr:to>
    <xdr:pic>
      <xdr:nvPicPr>
        <xdr:cNvPr id="3" name="Picture 2" descr="Logo_Shosejas komisija_mazak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00150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609600</xdr:colOff>
      <xdr:row>1</xdr:row>
      <xdr:rowOff>133350</xdr:rowOff>
    </xdr:from>
    <xdr:ext cx="1215701" cy="561975"/>
    <xdr:pic>
      <xdr:nvPicPr>
        <xdr:cNvPr id="4" name="Picture 3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"/>
          <a:ext cx="1215701" cy="561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38100</xdr:colOff>
      <xdr:row>1</xdr:row>
      <xdr:rowOff>57149</xdr:rowOff>
    </xdr:from>
    <xdr:ext cx="1544245" cy="779821"/>
    <xdr:pic>
      <xdr:nvPicPr>
        <xdr:cNvPr id="5" name="Picture 4" descr="LAF_origin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47649"/>
          <a:ext cx="1544245" cy="7798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12699</xdr:rowOff>
    </xdr:from>
    <xdr:to>
      <xdr:col>3</xdr:col>
      <xdr:colOff>0</xdr:colOff>
      <xdr:row>6</xdr:row>
      <xdr:rowOff>163436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2699"/>
          <a:ext cx="3022600" cy="1141337"/>
        </a:xfrm>
        <a:prstGeom prst="rect">
          <a:avLst/>
        </a:prstGeom>
      </xdr:spPr>
    </xdr:pic>
    <xdr:clientData/>
  </xdr:twoCellAnchor>
  <xdr:twoCellAnchor>
    <xdr:from>
      <xdr:col>4</xdr:col>
      <xdr:colOff>571500</xdr:colOff>
      <xdr:row>3</xdr:row>
      <xdr:rowOff>123824</xdr:rowOff>
    </xdr:from>
    <xdr:to>
      <xdr:col>6</xdr:col>
      <xdr:colOff>270751</xdr:colOff>
      <xdr:row>6</xdr:row>
      <xdr:rowOff>22224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609599"/>
          <a:ext cx="1223251" cy="384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4</xdr:row>
      <xdr:rowOff>123824</xdr:rowOff>
    </xdr:from>
    <xdr:to>
      <xdr:col>6</xdr:col>
      <xdr:colOff>270751</xdr:colOff>
      <xdr:row>7</xdr:row>
      <xdr:rowOff>22224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619124"/>
          <a:ext cx="1451851" cy="3937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</xdr:row>
      <xdr:rowOff>63500</xdr:rowOff>
    </xdr:from>
    <xdr:to>
      <xdr:col>3</xdr:col>
      <xdr:colOff>596681</xdr:colOff>
      <xdr:row>6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8600"/>
          <a:ext cx="4203481" cy="102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123824</xdr:rowOff>
    </xdr:from>
    <xdr:to>
      <xdr:col>6</xdr:col>
      <xdr:colOff>270751</xdr:colOff>
      <xdr:row>6</xdr:row>
      <xdr:rowOff>22224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58F77A-6EA3-495D-84B3-7FC20CDC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609599"/>
          <a:ext cx="1223251" cy="384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1020886</xdr:colOff>
      <xdr:row>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6CAFAB-653E-430B-A2E1-685575E7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78286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349252</xdr:colOff>
      <xdr:row>0</xdr:row>
      <xdr:rowOff>169333</xdr:rowOff>
    </xdr:from>
    <xdr:to>
      <xdr:col>7</xdr:col>
      <xdr:colOff>128594</xdr:colOff>
      <xdr:row>4</xdr:row>
      <xdr:rowOff>42333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3252" y="169333"/>
          <a:ext cx="2224092" cy="6985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workbookViewId="0">
      <selection activeCell="G31" sqref="G31"/>
    </sheetView>
  </sheetViews>
  <sheetFormatPr defaultColWidth="8.85546875" defaultRowHeight="12.75" x14ac:dyDescent="0.2"/>
  <cols>
    <col min="2" max="2" width="6" customWidth="1"/>
    <col min="3" max="3" width="11" customWidth="1"/>
    <col min="4" max="4" width="36.42578125" customWidth="1"/>
    <col min="7" max="7" width="79.42578125" customWidth="1"/>
  </cols>
  <sheetData>
    <row r="1" spans="2:7" ht="15.75" thickBot="1" x14ac:dyDescent="0.3">
      <c r="C1" s="93" t="s">
        <v>74</v>
      </c>
      <c r="D1" s="93"/>
    </row>
    <row r="2" spans="2:7" ht="18.75" customHeight="1" thickTop="1" x14ac:dyDescent="0.25">
      <c r="C2" s="54" t="s">
        <v>72</v>
      </c>
      <c r="D2" s="54" t="s">
        <v>73</v>
      </c>
      <c r="G2" s="91" t="s">
        <v>107</v>
      </c>
    </row>
    <row r="3" spans="2:7" ht="15" x14ac:dyDescent="0.25">
      <c r="B3" s="55">
        <v>1</v>
      </c>
      <c r="C3" s="55" t="s">
        <v>50</v>
      </c>
      <c r="D3" s="65" t="s">
        <v>19</v>
      </c>
      <c r="G3" s="92"/>
    </row>
    <row r="4" spans="2:7" ht="15" x14ac:dyDescent="0.25">
      <c r="B4" s="55">
        <v>2</v>
      </c>
      <c r="C4" s="55" t="s">
        <v>49</v>
      </c>
      <c r="D4" s="65" t="s">
        <v>116</v>
      </c>
      <c r="G4" s="92"/>
    </row>
    <row r="5" spans="2:7" ht="15" x14ac:dyDescent="0.25">
      <c r="B5" s="55">
        <v>3</v>
      </c>
      <c r="C5" s="55" t="s">
        <v>48</v>
      </c>
      <c r="D5" s="65" t="s">
        <v>117</v>
      </c>
      <c r="G5" s="92"/>
    </row>
    <row r="6" spans="2:7" ht="15" x14ac:dyDescent="0.25">
      <c r="B6" s="55">
        <v>4</v>
      </c>
      <c r="C6" s="55" t="s">
        <v>106</v>
      </c>
      <c r="D6" s="65" t="s">
        <v>115</v>
      </c>
      <c r="G6" s="92"/>
    </row>
    <row r="7" spans="2:7" ht="15" x14ac:dyDescent="0.25">
      <c r="B7" s="55">
        <v>5</v>
      </c>
      <c r="C7" s="55" t="s">
        <v>46</v>
      </c>
      <c r="D7" s="65" t="s">
        <v>118</v>
      </c>
      <c r="G7" s="53"/>
    </row>
    <row r="8" spans="2:7" ht="15" x14ac:dyDescent="0.25">
      <c r="B8" s="55">
        <v>6</v>
      </c>
      <c r="C8" s="55" t="s">
        <v>45</v>
      </c>
      <c r="D8" s="65" t="s">
        <v>119</v>
      </c>
      <c r="G8" s="53"/>
    </row>
    <row r="9" spans="2:7" ht="15" x14ac:dyDescent="0.25">
      <c r="B9" s="55">
        <v>7</v>
      </c>
      <c r="C9" s="55" t="s">
        <v>44</v>
      </c>
      <c r="D9" s="65" t="s">
        <v>21</v>
      </c>
      <c r="G9" s="53"/>
    </row>
    <row r="10" spans="2:7" ht="15" x14ac:dyDescent="0.25">
      <c r="B10" s="55">
        <v>8</v>
      </c>
      <c r="C10" s="55" t="s">
        <v>43</v>
      </c>
      <c r="D10" s="65" t="s">
        <v>18</v>
      </c>
      <c r="G10" s="53"/>
    </row>
    <row r="11" spans="2:7" ht="15" x14ac:dyDescent="0.25">
      <c r="B11" s="55">
        <v>9</v>
      </c>
      <c r="C11" s="55" t="s">
        <v>42</v>
      </c>
      <c r="D11" s="65" t="s">
        <v>20</v>
      </c>
      <c r="G11" s="53"/>
    </row>
    <row r="12" spans="2:7" ht="15" x14ac:dyDescent="0.25">
      <c r="B12" s="55">
        <v>10</v>
      </c>
      <c r="C12" s="55" t="s">
        <v>41</v>
      </c>
      <c r="D12" s="65" t="s">
        <v>120</v>
      </c>
      <c r="G12" s="53"/>
    </row>
    <row r="13" spans="2:7" ht="15" x14ac:dyDescent="0.25">
      <c r="B13" s="55">
        <v>11</v>
      </c>
      <c r="C13" s="55" t="s">
        <v>40</v>
      </c>
      <c r="D13" s="65" t="s">
        <v>114</v>
      </c>
      <c r="G13" s="53"/>
    </row>
    <row r="14" spans="2:7" ht="15" x14ac:dyDescent="0.25">
      <c r="B14" s="55">
        <v>12</v>
      </c>
      <c r="C14" s="55" t="s">
        <v>39</v>
      </c>
      <c r="D14" s="65" t="s">
        <v>121</v>
      </c>
      <c r="G14" s="53"/>
    </row>
    <row r="15" spans="2:7" ht="15" x14ac:dyDescent="0.25">
      <c r="B15" s="55">
        <v>13</v>
      </c>
      <c r="C15" s="55" t="s">
        <v>38</v>
      </c>
      <c r="D15" s="65" t="s">
        <v>37</v>
      </c>
      <c r="G15" s="53"/>
    </row>
    <row r="16" spans="2:7" ht="15" x14ac:dyDescent="0.25">
      <c r="B16" s="55">
        <v>14</v>
      </c>
      <c r="C16" s="55" t="s">
        <v>36</v>
      </c>
      <c r="D16" s="65" t="s">
        <v>35</v>
      </c>
      <c r="G16" s="53"/>
    </row>
    <row r="17" spans="2:4" ht="15" x14ac:dyDescent="0.25">
      <c r="B17" s="55">
        <v>15</v>
      </c>
      <c r="C17" s="55" t="s">
        <v>59</v>
      </c>
      <c r="D17" s="65" t="s">
        <v>25</v>
      </c>
    </row>
    <row r="18" spans="2:4" ht="15" x14ac:dyDescent="0.25">
      <c r="B18" s="55">
        <v>16</v>
      </c>
      <c r="C18" s="55" t="s">
        <v>60</v>
      </c>
      <c r="D18" s="65" t="s">
        <v>58</v>
      </c>
    </row>
    <row r="19" spans="2:4" ht="15" x14ac:dyDescent="0.25">
      <c r="B19" s="55">
        <v>17</v>
      </c>
      <c r="C19" s="55" t="s">
        <v>61</v>
      </c>
      <c r="D19" s="65" t="s">
        <v>57</v>
      </c>
    </row>
    <row r="20" spans="2:4" ht="15" x14ac:dyDescent="0.25">
      <c r="B20" s="55">
        <v>18</v>
      </c>
      <c r="C20" s="55" t="s">
        <v>62</v>
      </c>
      <c r="D20" s="65" t="s">
        <v>26</v>
      </c>
    </row>
    <row r="21" spans="2:4" ht="15" x14ac:dyDescent="0.25">
      <c r="B21" s="55">
        <v>19</v>
      </c>
      <c r="C21" s="55" t="s">
        <v>63</v>
      </c>
      <c r="D21" s="65" t="s">
        <v>69</v>
      </c>
    </row>
    <row r="22" spans="2:4" ht="15" x14ac:dyDescent="0.25">
      <c r="B22" s="55">
        <v>20</v>
      </c>
      <c r="C22" s="55" t="s">
        <v>64</v>
      </c>
      <c r="D22" s="65" t="s">
        <v>29</v>
      </c>
    </row>
    <row r="23" spans="2:4" ht="15" x14ac:dyDescent="0.25">
      <c r="B23" s="55">
        <v>21</v>
      </c>
      <c r="C23" s="55" t="s">
        <v>65</v>
      </c>
      <c r="D23" s="65" t="s">
        <v>28</v>
      </c>
    </row>
    <row r="24" spans="2:4" ht="15" x14ac:dyDescent="0.25">
      <c r="B24" s="55">
        <v>22</v>
      </c>
      <c r="C24" s="55" t="s">
        <v>66</v>
      </c>
      <c r="D24" s="65" t="s">
        <v>70</v>
      </c>
    </row>
    <row r="25" spans="2:4" ht="15" x14ac:dyDescent="0.25">
      <c r="B25" s="55">
        <v>23</v>
      </c>
      <c r="C25" s="55" t="s">
        <v>71</v>
      </c>
      <c r="D25" s="65" t="s">
        <v>27</v>
      </c>
    </row>
    <row r="26" spans="2:4" ht="15" x14ac:dyDescent="0.25">
      <c r="B26" s="55">
        <v>24</v>
      </c>
      <c r="C26" s="55" t="s">
        <v>67</v>
      </c>
      <c r="D26" s="65" t="s">
        <v>23</v>
      </c>
    </row>
    <row r="27" spans="2:4" ht="15" x14ac:dyDescent="0.25">
      <c r="B27" s="55">
        <v>25</v>
      </c>
      <c r="C27" s="55" t="s">
        <v>68</v>
      </c>
      <c r="D27" s="65" t="s">
        <v>24</v>
      </c>
    </row>
    <row r="28" spans="2:4" ht="15" x14ac:dyDescent="0.25">
      <c r="B28" s="55">
        <v>26</v>
      </c>
      <c r="C28" s="55" t="s">
        <v>111</v>
      </c>
      <c r="D28" s="65" t="s">
        <v>100</v>
      </c>
    </row>
    <row r="29" spans="2:4" ht="15" x14ac:dyDescent="0.25">
      <c r="B29" s="55">
        <v>27</v>
      </c>
      <c r="C29" s="55" t="s">
        <v>110</v>
      </c>
      <c r="D29" s="65" t="s">
        <v>101</v>
      </c>
    </row>
    <row r="30" spans="2:4" ht="15" x14ac:dyDescent="0.25">
      <c r="B30" s="55">
        <v>28</v>
      </c>
      <c r="C30" s="55" t="s">
        <v>109</v>
      </c>
      <c r="D30" s="65" t="s">
        <v>97</v>
      </c>
    </row>
    <row r="31" spans="2:4" ht="15" x14ac:dyDescent="0.25">
      <c r="B31" s="55">
        <v>29</v>
      </c>
      <c r="C31" s="55" t="s">
        <v>108</v>
      </c>
      <c r="D31" s="65" t="s">
        <v>103</v>
      </c>
    </row>
    <row r="32" spans="2:4" ht="15" x14ac:dyDescent="0.25">
      <c r="B32" s="55">
        <v>30</v>
      </c>
      <c r="C32" s="67" t="s">
        <v>125</v>
      </c>
      <c r="D32" s="65" t="s">
        <v>124</v>
      </c>
    </row>
    <row r="33" spans="2:4" x14ac:dyDescent="0.2">
      <c r="B33" s="55">
        <v>31</v>
      </c>
      <c r="C33" s="55"/>
      <c r="D33" s="55"/>
    </row>
    <row r="34" spans="2:4" x14ac:dyDescent="0.2">
      <c r="B34" s="55">
        <v>32</v>
      </c>
      <c r="C34" s="55"/>
      <c r="D34" s="55"/>
    </row>
    <row r="35" spans="2:4" x14ac:dyDescent="0.2">
      <c r="B35" s="55">
        <v>33</v>
      </c>
      <c r="C35" s="55"/>
      <c r="D35" s="55"/>
    </row>
    <row r="36" spans="2:4" x14ac:dyDescent="0.2">
      <c r="B36" s="55">
        <v>34</v>
      </c>
      <c r="C36" s="55"/>
      <c r="D36" s="55"/>
    </row>
    <row r="37" spans="2:4" x14ac:dyDescent="0.2">
      <c r="B37" s="55">
        <v>35</v>
      </c>
      <c r="C37" s="55"/>
      <c r="D37" s="55"/>
    </row>
    <row r="38" spans="2:4" x14ac:dyDescent="0.2">
      <c r="B38" s="55">
        <v>36</v>
      </c>
      <c r="C38" s="55"/>
      <c r="D38" s="55"/>
    </row>
    <row r="39" spans="2:4" x14ac:dyDescent="0.2">
      <c r="B39" s="55">
        <v>37</v>
      </c>
      <c r="C39" s="55"/>
      <c r="D39" s="55"/>
    </row>
    <row r="40" spans="2:4" x14ac:dyDescent="0.2">
      <c r="B40" s="55">
        <v>38</v>
      </c>
      <c r="C40" s="55"/>
      <c r="D40" s="55"/>
    </row>
    <row r="41" spans="2:4" x14ac:dyDescent="0.2">
      <c r="B41" s="55">
        <v>39</v>
      </c>
      <c r="C41" s="55"/>
      <c r="D41" s="55"/>
    </row>
  </sheetData>
  <mergeCells count="2">
    <mergeCell ref="G2:G6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C21" sqref="C21"/>
    </sheetView>
  </sheetViews>
  <sheetFormatPr defaultColWidth="8.85546875" defaultRowHeight="15" x14ac:dyDescent="0.25"/>
  <cols>
    <col min="1" max="2" width="8.85546875" style="10"/>
    <col min="3" max="4" width="29.28515625" style="10" customWidth="1"/>
    <col min="5" max="5" width="18" style="10" customWidth="1"/>
    <col min="6" max="6" width="18.140625" style="10" customWidth="1"/>
    <col min="7" max="7" width="19" style="10" customWidth="1"/>
    <col min="8" max="10" width="8.85546875" style="10"/>
    <col min="11" max="11" width="24.42578125" style="10" customWidth="1"/>
    <col min="12" max="13" width="18.42578125" style="10" customWidth="1"/>
    <col min="14" max="16384" width="8.85546875" style="10"/>
  </cols>
  <sheetData>
    <row r="2" spans="1:7" x14ac:dyDescent="0.25">
      <c r="E2" s="11" t="s">
        <v>54</v>
      </c>
    </row>
    <row r="3" spans="1:7" x14ac:dyDescent="0.25">
      <c r="E3" s="94" t="s">
        <v>53</v>
      </c>
      <c r="F3" s="94"/>
    </row>
    <row r="4" spans="1:7" x14ac:dyDescent="0.25">
      <c r="E4" s="94"/>
      <c r="F4" s="94"/>
    </row>
    <row r="6" spans="1:7" x14ac:dyDescent="0.25">
      <c r="E6" s="95" t="s">
        <v>52</v>
      </c>
      <c r="F6" s="95"/>
    </row>
    <row r="9" spans="1:7" ht="15.75" thickBot="1" x14ac:dyDescent="0.3"/>
    <row r="10" spans="1:7" ht="15.75" thickBot="1" x14ac:dyDescent="0.3">
      <c r="A10" s="12"/>
      <c r="B10" s="12"/>
      <c r="C10" s="12"/>
      <c r="D10" s="12"/>
      <c r="E10" s="96" t="s">
        <v>13</v>
      </c>
      <c r="F10" s="97"/>
      <c r="G10" s="98"/>
    </row>
    <row r="11" spans="1:7" ht="15.75" thickBot="1" x14ac:dyDescent="0.3">
      <c r="A11" s="13"/>
      <c r="B11" s="13" t="s">
        <v>51</v>
      </c>
      <c r="C11" s="14" t="s">
        <v>14</v>
      </c>
      <c r="D11" s="14" t="s">
        <v>55</v>
      </c>
      <c r="E11" s="15" t="s">
        <v>15</v>
      </c>
      <c r="F11" s="16" t="s">
        <v>16</v>
      </c>
      <c r="G11" s="17" t="s">
        <v>17</v>
      </c>
    </row>
    <row r="12" spans="1:7" x14ac:dyDescent="0.25">
      <c r="A12" s="18">
        <v>1</v>
      </c>
      <c r="B12" s="41" t="s">
        <v>50</v>
      </c>
      <c r="C12" s="40" t="s">
        <v>19</v>
      </c>
      <c r="D12" s="51">
        <v>66</v>
      </c>
      <c r="E12" s="43">
        <v>6.6</v>
      </c>
      <c r="F12" s="45">
        <v>88</v>
      </c>
      <c r="G12" s="38">
        <f t="shared" ref="G12:G25" si="0">E12+F12</f>
        <v>94.6</v>
      </c>
    </row>
    <row r="13" spans="1:7" x14ac:dyDescent="0.25">
      <c r="A13" s="18">
        <v>2</v>
      </c>
      <c r="B13" s="41" t="s">
        <v>49</v>
      </c>
      <c r="C13" s="40" t="s">
        <v>116</v>
      </c>
      <c r="D13" s="51">
        <v>71</v>
      </c>
      <c r="E13" s="39">
        <v>7.1</v>
      </c>
      <c r="F13" s="46">
        <v>61</v>
      </c>
      <c r="G13" s="38">
        <f t="shared" si="0"/>
        <v>68.099999999999994</v>
      </c>
    </row>
    <row r="14" spans="1:7" x14ac:dyDescent="0.25">
      <c r="A14" s="18">
        <v>3</v>
      </c>
      <c r="B14" s="41" t="s">
        <v>48</v>
      </c>
      <c r="C14" s="40" t="s">
        <v>117</v>
      </c>
      <c r="D14" s="51">
        <v>89</v>
      </c>
      <c r="E14" s="43">
        <v>8.9</v>
      </c>
      <c r="F14" s="45">
        <v>54</v>
      </c>
      <c r="G14" s="38">
        <f t="shared" si="0"/>
        <v>62.9</v>
      </c>
    </row>
    <row r="15" spans="1:7" x14ac:dyDescent="0.25">
      <c r="A15" s="18">
        <v>4</v>
      </c>
      <c r="B15" s="50" t="s">
        <v>47</v>
      </c>
      <c r="C15" s="49" t="s">
        <v>115</v>
      </c>
      <c r="D15" s="52">
        <v>79</v>
      </c>
      <c r="E15" s="48">
        <v>7.9</v>
      </c>
      <c r="F15" s="47">
        <v>54</v>
      </c>
      <c r="G15" s="38">
        <f t="shared" si="0"/>
        <v>61.9</v>
      </c>
    </row>
    <row r="16" spans="1:7" x14ac:dyDescent="0.25">
      <c r="A16" s="18">
        <v>5</v>
      </c>
      <c r="B16" s="41" t="s">
        <v>46</v>
      </c>
      <c r="C16" s="40" t="s">
        <v>118</v>
      </c>
      <c r="D16" s="51">
        <v>69</v>
      </c>
      <c r="E16" s="39">
        <v>6.9</v>
      </c>
      <c r="F16" s="46">
        <v>54</v>
      </c>
      <c r="G16" s="38">
        <f t="shared" si="0"/>
        <v>60.9</v>
      </c>
    </row>
    <row r="17" spans="1:7" x14ac:dyDescent="0.25">
      <c r="A17" s="18">
        <v>6</v>
      </c>
      <c r="B17" s="41" t="s">
        <v>45</v>
      </c>
      <c r="C17" s="40" t="s">
        <v>119</v>
      </c>
      <c r="D17" s="51">
        <v>49</v>
      </c>
      <c r="E17" s="39">
        <v>4.9000000000000004</v>
      </c>
      <c r="F17" s="46">
        <v>54</v>
      </c>
      <c r="G17" s="38">
        <f t="shared" si="0"/>
        <v>58.9</v>
      </c>
    </row>
    <row r="18" spans="1:7" x14ac:dyDescent="0.25">
      <c r="A18" s="18">
        <v>7</v>
      </c>
      <c r="B18" s="41" t="s">
        <v>44</v>
      </c>
      <c r="C18" s="40" t="s">
        <v>21</v>
      </c>
      <c r="D18" s="51">
        <v>46</v>
      </c>
      <c r="E18" s="43">
        <v>4.5999999999999996</v>
      </c>
      <c r="F18" s="45">
        <v>54</v>
      </c>
      <c r="G18" s="38">
        <f t="shared" si="0"/>
        <v>58.6</v>
      </c>
    </row>
    <row r="19" spans="1:7" x14ac:dyDescent="0.25">
      <c r="A19" s="18">
        <v>8</v>
      </c>
      <c r="B19" s="41" t="s">
        <v>43</v>
      </c>
      <c r="C19" s="40" t="s">
        <v>18</v>
      </c>
      <c r="D19" s="51">
        <v>75</v>
      </c>
      <c r="E19" s="39">
        <v>7.5</v>
      </c>
      <c r="F19" s="44">
        <v>24</v>
      </c>
      <c r="G19" s="38">
        <f t="shared" si="0"/>
        <v>31.5</v>
      </c>
    </row>
    <row r="20" spans="1:7" x14ac:dyDescent="0.25">
      <c r="A20" s="18">
        <v>9</v>
      </c>
      <c r="B20" s="41" t="s">
        <v>42</v>
      </c>
      <c r="C20" s="40" t="s">
        <v>20</v>
      </c>
      <c r="D20" s="51">
        <v>65</v>
      </c>
      <c r="E20" s="43">
        <v>6.5</v>
      </c>
      <c r="F20" s="44">
        <v>24</v>
      </c>
      <c r="G20" s="38">
        <f t="shared" si="0"/>
        <v>30.5</v>
      </c>
    </row>
    <row r="21" spans="1:7" x14ac:dyDescent="0.25">
      <c r="A21" s="18">
        <v>10</v>
      </c>
      <c r="B21" s="41" t="s">
        <v>41</v>
      </c>
      <c r="C21" s="40" t="s">
        <v>120</v>
      </c>
      <c r="D21" s="51">
        <v>50</v>
      </c>
      <c r="E21" s="43">
        <v>5</v>
      </c>
      <c r="F21" s="42">
        <v>24</v>
      </c>
      <c r="G21" s="38">
        <f t="shared" si="0"/>
        <v>29</v>
      </c>
    </row>
    <row r="22" spans="1:7" x14ac:dyDescent="0.25">
      <c r="A22" s="18">
        <v>11</v>
      </c>
      <c r="B22" s="41" t="s">
        <v>40</v>
      </c>
      <c r="C22" s="40" t="s">
        <v>114</v>
      </c>
      <c r="D22" s="40">
        <v>0</v>
      </c>
      <c r="E22" s="43">
        <v>0</v>
      </c>
      <c r="F22" s="42">
        <v>0</v>
      </c>
      <c r="G22" s="38">
        <f t="shared" si="0"/>
        <v>0</v>
      </c>
    </row>
    <row r="23" spans="1:7" x14ac:dyDescent="0.25">
      <c r="A23" s="18">
        <v>12</v>
      </c>
      <c r="B23" s="41" t="s">
        <v>39</v>
      </c>
      <c r="C23" s="40" t="s">
        <v>122</v>
      </c>
      <c r="D23" s="40">
        <v>0</v>
      </c>
      <c r="E23" s="39">
        <v>0</v>
      </c>
      <c r="F23" s="42">
        <v>0</v>
      </c>
      <c r="G23" s="38">
        <f t="shared" si="0"/>
        <v>0</v>
      </c>
    </row>
    <row r="24" spans="1:7" x14ac:dyDescent="0.25">
      <c r="A24" s="18">
        <v>13</v>
      </c>
      <c r="B24" s="41" t="s">
        <v>38</v>
      </c>
      <c r="C24" s="40" t="s">
        <v>37</v>
      </c>
      <c r="D24" s="40">
        <v>0</v>
      </c>
      <c r="E24" s="39">
        <v>0</v>
      </c>
      <c r="F24" s="39">
        <v>0</v>
      </c>
      <c r="G24" s="38">
        <f t="shared" si="0"/>
        <v>0</v>
      </c>
    </row>
    <row r="25" spans="1:7" x14ac:dyDescent="0.25">
      <c r="A25" s="18">
        <v>14</v>
      </c>
      <c r="B25" s="41" t="s">
        <v>36</v>
      </c>
      <c r="C25" s="40" t="s">
        <v>35</v>
      </c>
      <c r="D25" s="40">
        <v>0</v>
      </c>
      <c r="E25" s="39">
        <v>0</v>
      </c>
      <c r="F25" s="39">
        <v>0</v>
      </c>
      <c r="G25" s="38">
        <f t="shared" si="0"/>
        <v>0</v>
      </c>
    </row>
    <row r="26" spans="1:7" x14ac:dyDescent="0.25">
      <c r="C26" s="37" t="s">
        <v>34</v>
      </c>
      <c r="D26" s="37"/>
    </row>
    <row r="27" spans="1:7" x14ac:dyDescent="0.25">
      <c r="C27" s="37"/>
      <c r="D27" s="37"/>
    </row>
    <row r="28" spans="1:7" x14ac:dyDescent="0.25">
      <c r="C28" s="37" t="s">
        <v>33</v>
      </c>
      <c r="D28" s="37"/>
    </row>
  </sheetData>
  <mergeCells count="3">
    <mergeCell ref="E3:F4"/>
    <mergeCell ref="E6:F6"/>
    <mergeCell ref="E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1" sqref="A1:H32"/>
    </sheetView>
  </sheetViews>
  <sheetFormatPr defaultColWidth="11.42578125" defaultRowHeight="12.75" x14ac:dyDescent="0.2"/>
  <cols>
    <col min="3" max="3" width="21.42578125" customWidth="1"/>
    <col min="4" max="4" width="13.42578125" customWidth="1"/>
    <col min="5" max="6" width="11.42578125" customWidth="1"/>
    <col min="7" max="7" width="14.42578125" customWidth="1"/>
  </cols>
  <sheetData>
    <row r="1" spans="1:7" x14ac:dyDescent="0.2">
      <c r="A1" s="99"/>
      <c r="B1" s="99"/>
      <c r="C1" s="99"/>
    </row>
    <row r="2" spans="1:7" x14ac:dyDescent="0.2">
      <c r="A2" s="99"/>
      <c r="B2" s="99"/>
      <c r="C2" s="99"/>
      <c r="E2" s="100" t="s">
        <v>104</v>
      </c>
      <c r="F2" s="100"/>
      <c r="G2" s="100"/>
    </row>
    <row r="3" spans="1:7" x14ac:dyDescent="0.2">
      <c r="A3" s="99"/>
      <c r="B3" s="99"/>
      <c r="C3" s="99"/>
      <c r="E3" s="99" t="s">
        <v>105</v>
      </c>
      <c r="F3" s="99"/>
      <c r="G3" s="99"/>
    </row>
    <row r="4" spans="1:7" x14ac:dyDescent="0.2">
      <c r="A4" s="99"/>
      <c r="B4" s="99"/>
      <c r="C4" s="99"/>
    </row>
    <row r="5" spans="1:7" x14ac:dyDescent="0.2">
      <c r="A5" s="99"/>
      <c r="B5" s="99"/>
      <c r="C5" s="99"/>
    </row>
    <row r="6" spans="1:7" x14ac:dyDescent="0.2">
      <c r="A6" s="99"/>
      <c r="B6" s="99"/>
      <c r="C6" s="99"/>
    </row>
    <row r="7" spans="1:7" ht="13.5" thickBot="1" x14ac:dyDescent="0.25">
      <c r="A7" s="99"/>
      <c r="B7" s="99"/>
      <c r="C7" s="99"/>
    </row>
    <row r="8" spans="1:7" ht="15.75" thickBot="1" x14ac:dyDescent="0.3">
      <c r="D8" s="12"/>
      <c r="E8" s="96" t="s">
        <v>94</v>
      </c>
      <c r="F8" s="97"/>
      <c r="G8" s="98"/>
    </row>
    <row r="9" spans="1:7" ht="15.75" thickBot="1" x14ac:dyDescent="0.3">
      <c r="A9" s="56" t="s">
        <v>6</v>
      </c>
      <c r="B9" s="56" t="s">
        <v>56</v>
      </c>
      <c r="C9" s="57" t="s">
        <v>7</v>
      </c>
      <c r="D9" s="58" t="s">
        <v>55</v>
      </c>
      <c r="E9" s="59" t="s">
        <v>15</v>
      </c>
      <c r="F9" s="60" t="s">
        <v>16</v>
      </c>
      <c r="G9" s="61" t="s">
        <v>17</v>
      </c>
    </row>
    <row r="10" spans="1:7" x14ac:dyDescent="0.2">
      <c r="A10" s="69">
        <v>1</v>
      </c>
      <c r="B10" s="70">
        <v>7</v>
      </c>
      <c r="C10" s="70" t="s">
        <v>82</v>
      </c>
      <c r="D10" s="70">
        <v>79</v>
      </c>
      <c r="E10" s="71">
        <f t="shared" ref="E10:E32" si="0">D10*0.1</f>
        <v>7.9</v>
      </c>
      <c r="F10" s="70">
        <v>100</v>
      </c>
      <c r="G10" s="72">
        <f t="shared" ref="G10:G32" si="1">F10+E10</f>
        <v>107.9</v>
      </c>
    </row>
    <row r="11" spans="1:7" x14ac:dyDescent="0.2">
      <c r="A11" s="73">
        <v>2</v>
      </c>
      <c r="B11" s="74">
        <v>4</v>
      </c>
      <c r="C11" s="74" t="s">
        <v>23</v>
      </c>
      <c r="D11" s="74">
        <v>76</v>
      </c>
      <c r="E11" s="75">
        <f t="shared" si="0"/>
        <v>7.6000000000000005</v>
      </c>
      <c r="F11" s="74">
        <v>88</v>
      </c>
      <c r="G11" s="76">
        <f t="shared" si="1"/>
        <v>95.6</v>
      </c>
    </row>
    <row r="12" spans="1:7" x14ac:dyDescent="0.2">
      <c r="A12" s="73">
        <v>3</v>
      </c>
      <c r="B12" s="74">
        <v>10</v>
      </c>
      <c r="C12" s="74" t="s">
        <v>79</v>
      </c>
      <c r="D12" s="74">
        <v>82</v>
      </c>
      <c r="E12" s="75">
        <f t="shared" si="0"/>
        <v>8.2000000000000011</v>
      </c>
      <c r="F12" s="74">
        <v>78</v>
      </c>
      <c r="G12" s="76">
        <f t="shared" si="1"/>
        <v>86.2</v>
      </c>
    </row>
    <row r="13" spans="1:7" x14ac:dyDescent="0.2">
      <c r="A13" s="73">
        <v>4</v>
      </c>
      <c r="B13" s="74">
        <v>5</v>
      </c>
      <c r="C13" s="74" t="s">
        <v>84</v>
      </c>
      <c r="D13" s="74">
        <v>78</v>
      </c>
      <c r="E13" s="75">
        <f t="shared" si="0"/>
        <v>7.8000000000000007</v>
      </c>
      <c r="F13" s="74">
        <v>69</v>
      </c>
      <c r="G13" s="76">
        <f t="shared" si="1"/>
        <v>76.8</v>
      </c>
    </row>
    <row r="14" spans="1:7" x14ac:dyDescent="0.2">
      <c r="A14" s="73">
        <v>5</v>
      </c>
      <c r="B14" s="74">
        <v>6</v>
      </c>
      <c r="C14" s="74" t="s">
        <v>75</v>
      </c>
      <c r="D14" s="74">
        <v>91</v>
      </c>
      <c r="E14" s="75">
        <f t="shared" si="0"/>
        <v>9.1</v>
      </c>
      <c r="F14" s="75">
        <v>60</v>
      </c>
      <c r="G14" s="76">
        <f t="shared" si="1"/>
        <v>69.099999999999994</v>
      </c>
    </row>
    <row r="15" spans="1:7" x14ac:dyDescent="0.2">
      <c r="A15" s="73">
        <v>6</v>
      </c>
      <c r="B15" s="74">
        <v>17</v>
      </c>
      <c r="C15" s="74" t="s">
        <v>78</v>
      </c>
      <c r="D15" s="74">
        <v>83</v>
      </c>
      <c r="E15" s="75">
        <f t="shared" si="0"/>
        <v>8.3000000000000007</v>
      </c>
      <c r="F15" s="77">
        <v>60</v>
      </c>
      <c r="G15" s="76">
        <f t="shared" si="1"/>
        <v>68.3</v>
      </c>
    </row>
    <row r="16" spans="1:7" x14ac:dyDescent="0.2">
      <c r="A16" s="73">
        <v>7</v>
      </c>
      <c r="B16" s="74">
        <v>13</v>
      </c>
      <c r="C16" s="74" t="s">
        <v>86</v>
      </c>
      <c r="D16" s="74">
        <v>72</v>
      </c>
      <c r="E16" s="75">
        <f t="shared" si="0"/>
        <v>7.2</v>
      </c>
      <c r="F16" s="77">
        <v>60</v>
      </c>
      <c r="G16" s="76">
        <f t="shared" si="1"/>
        <v>67.2</v>
      </c>
    </row>
    <row r="17" spans="1:7" x14ac:dyDescent="0.2">
      <c r="A17" s="73">
        <v>8</v>
      </c>
      <c r="B17" s="74">
        <v>16</v>
      </c>
      <c r="C17" s="74" t="s">
        <v>28</v>
      </c>
      <c r="D17" s="74">
        <v>71</v>
      </c>
      <c r="E17" s="75">
        <f t="shared" si="0"/>
        <v>7.1000000000000005</v>
      </c>
      <c r="F17" s="77">
        <v>60</v>
      </c>
      <c r="G17" s="76">
        <f t="shared" si="1"/>
        <v>67.099999999999994</v>
      </c>
    </row>
    <row r="18" spans="1:7" x14ac:dyDescent="0.2">
      <c r="A18" s="73">
        <v>9</v>
      </c>
      <c r="B18" s="74">
        <v>2</v>
      </c>
      <c r="C18" s="74" t="s">
        <v>76</v>
      </c>
      <c r="D18" s="74">
        <v>87</v>
      </c>
      <c r="E18" s="75">
        <f t="shared" si="0"/>
        <v>8.7000000000000011</v>
      </c>
      <c r="F18" s="74">
        <v>50</v>
      </c>
      <c r="G18" s="76">
        <f t="shared" si="1"/>
        <v>58.7</v>
      </c>
    </row>
    <row r="19" spans="1:7" x14ac:dyDescent="0.2">
      <c r="A19" s="73">
        <v>10</v>
      </c>
      <c r="B19" s="74">
        <v>15</v>
      </c>
      <c r="C19" s="74" t="s">
        <v>77</v>
      </c>
      <c r="D19" s="74">
        <v>85</v>
      </c>
      <c r="E19" s="75">
        <f t="shared" si="0"/>
        <v>8.5</v>
      </c>
      <c r="F19" s="74">
        <v>50</v>
      </c>
      <c r="G19" s="76">
        <f t="shared" si="1"/>
        <v>58.5</v>
      </c>
    </row>
    <row r="20" spans="1:7" x14ac:dyDescent="0.2">
      <c r="A20" s="73">
        <v>11</v>
      </c>
      <c r="B20" s="74">
        <v>28</v>
      </c>
      <c r="C20" s="74" t="s">
        <v>80</v>
      </c>
      <c r="D20" s="74">
        <v>82</v>
      </c>
      <c r="E20" s="75">
        <f t="shared" si="0"/>
        <v>8.2000000000000011</v>
      </c>
      <c r="F20" s="74">
        <v>50</v>
      </c>
      <c r="G20" s="76">
        <f t="shared" si="1"/>
        <v>58.2</v>
      </c>
    </row>
    <row r="21" spans="1:7" x14ac:dyDescent="0.2">
      <c r="A21" s="73">
        <v>12</v>
      </c>
      <c r="B21" s="74">
        <v>1</v>
      </c>
      <c r="C21" s="74" t="s">
        <v>81</v>
      </c>
      <c r="D21" s="74">
        <v>80</v>
      </c>
      <c r="E21" s="75">
        <f t="shared" si="0"/>
        <v>8</v>
      </c>
      <c r="F21" s="74">
        <v>50</v>
      </c>
      <c r="G21" s="76">
        <f t="shared" si="1"/>
        <v>58</v>
      </c>
    </row>
    <row r="22" spans="1:7" x14ac:dyDescent="0.2">
      <c r="A22" s="73">
        <v>13</v>
      </c>
      <c r="B22" s="74">
        <v>14</v>
      </c>
      <c r="C22" s="74" t="s">
        <v>83</v>
      </c>
      <c r="D22" s="74">
        <v>79</v>
      </c>
      <c r="E22" s="75">
        <f t="shared" si="0"/>
        <v>7.9</v>
      </c>
      <c r="F22" s="74">
        <v>50</v>
      </c>
      <c r="G22" s="76">
        <f t="shared" si="1"/>
        <v>57.9</v>
      </c>
    </row>
    <row r="23" spans="1:7" x14ac:dyDescent="0.2">
      <c r="A23" s="73">
        <v>14</v>
      </c>
      <c r="B23" s="74">
        <v>24</v>
      </c>
      <c r="C23" s="74" t="s">
        <v>27</v>
      </c>
      <c r="D23" s="74">
        <v>75</v>
      </c>
      <c r="E23" s="75">
        <f t="shared" si="0"/>
        <v>7.5</v>
      </c>
      <c r="F23" s="74">
        <v>50</v>
      </c>
      <c r="G23" s="76">
        <f t="shared" si="1"/>
        <v>57.5</v>
      </c>
    </row>
    <row r="24" spans="1:7" x14ac:dyDescent="0.2">
      <c r="A24" s="73">
        <v>15</v>
      </c>
      <c r="B24" s="74">
        <v>20</v>
      </c>
      <c r="C24" s="74" t="s">
        <v>85</v>
      </c>
      <c r="D24" s="74">
        <v>74</v>
      </c>
      <c r="E24" s="75">
        <f t="shared" si="0"/>
        <v>7.4</v>
      </c>
      <c r="F24" s="74">
        <v>50</v>
      </c>
      <c r="G24" s="76">
        <f t="shared" si="1"/>
        <v>57.4</v>
      </c>
    </row>
    <row r="25" spans="1:7" ht="13.5" thickBot="1" x14ac:dyDescent="0.25">
      <c r="A25" s="78">
        <v>16</v>
      </c>
      <c r="B25" s="79">
        <v>3</v>
      </c>
      <c r="C25" s="79" t="s">
        <v>87</v>
      </c>
      <c r="D25" s="79">
        <v>70</v>
      </c>
      <c r="E25" s="80">
        <f t="shared" si="0"/>
        <v>7</v>
      </c>
      <c r="F25" s="79">
        <v>50</v>
      </c>
      <c r="G25" s="81">
        <f t="shared" si="1"/>
        <v>57</v>
      </c>
    </row>
    <row r="26" spans="1:7" x14ac:dyDescent="0.2">
      <c r="A26" s="67">
        <v>17</v>
      </c>
      <c r="B26" s="67">
        <v>9</v>
      </c>
      <c r="C26" s="67" t="s">
        <v>88</v>
      </c>
      <c r="D26" s="67">
        <v>67</v>
      </c>
      <c r="E26" s="68">
        <f t="shared" si="0"/>
        <v>6.7</v>
      </c>
      <c r="F26" s="67">
        <v>25</v>
      </c>
      <c r="G26" s="67">
        <f t="shared" si="1"/>
        <v>31.7</v>
      </c>
    </row>
    <row r="27" spans="1:7" x14ac:dyDescent="0.2">
      <c r="A27" s="55">
        <v>18</v>
      </c>
      <c r="B27" s="55">
        <v>11</v>
      </c>
      <c r="C27" s="55" t="s">
        <v>89</v>
      </c>
      <c r="D27" s="55">
        <v>64</v>
      </c>
      <c r="E27" s="62">
        <f t="shared" si="0"/>
        <v>6.4</v>
      </c>
      <c r="F27" s="55">
        <v>25</v>
      </c>
      <c r="G27" s="55">
        <f t="shared" si="1"/>
        <v>31.4</v>
      </c>
    </row>
    <row r="28" spans="1:7" x14ac:dyDescent="0.2">
      <c r="A28" s="55">
        <v>19</v>
      </c>
      <c r="B28" s="55">
        <v>12</v>
      </c>
      <c r="C28" s="55" t="s">
        <v>90</v>
      </c>
      <c r="D28" s="55">
        <v>50</v>
      </c>
      <c r="E28" s="62">
        <f t="shared" si="0"/>
        <v>5</v>
      </c>
      <c r="F28" s="55">
        <v>25</v>
      </c>
      <c r="G28" s="55">
        <f t="shared" si="1"/>
        <v>30</v>
      </c>
    </row>
    <row r="29" spans="1:7" x14ac:dyDescent="0.2">
      <c r="A29" s="55">
        <v>20</v>
      </c>
      <c r="B29" s="55">
        <v>26</v>
      </c>
      <c r="C29" s="55" t="s">
        <v>91</v>
      </c>
      <c r="D29" s="55">
        <v>50</v>
      </c>
      <c r="E29" s="62">
        <f t="shared" si="0"/>
        <v>5</v>
      </c>
      <c r="F29" s="55">
        <v>25</v>
      </c>
      <c r="G29" s="55">
        <f t="shared" si="1"/>
        <v>30</v>
      </c>
    </row>
    <row r="30" spans="1:7" x14ac:dyDescent="0.2">
      <c r="A30" s="55">
        <v>21</v>
      </c>
      <c r="B30" s="55">
        <v>29</v>
      </c>
      <c r="C30" s="55" t="s">
        <v>92</v>
      </c>
      <c r="D30" s="55">
        <v>49</v>
      </c>
      <c r="E30" s="62">
        <f t="shared" si="0"/>
        <v>4.9000000000000004</v>
      </c>
      <c r="F30" s="55">
        <v>25</v>
      </c>
      <c r="G30" s="55">
        <f t="shared" si="1"/>
        <v>29.9</v>
      </c>
    </row>
    <row r="31" spans="1:7" x14ac:dyDescent="0.2">
      <c r="A31" s="55">
        <v>22</v>
      </c>
      <c r="B31" s="55">
        <v>25</v>
      </c>
      <c r="C31" s="55" t="s">
        <v>25</v>
      </c>
      <c r="D31" s="55">
        <v>0</v>
      </c>
      <c r="E31" s="62">
        <f t="shared" si="0"/>
        <v>0</v>
      </c>
      <c r="F31" s="55">
        <v>0</v>
      </c>
      <c r="G31" s="55">
        <f t="shared" si="1"/>
        <v>0</v>
      </c>
    </row>
    <row r="32" spans="1:7" x14ac:dyDescent="0.2">
      <c r="A32" s="55">
        <v>23</v>
      </c>
      <c r="B32" s="55">
        <v>30</v>
      </c>
      <c r="C32" s="55" t="s">
        <v>93</v>
      </c>
      <c r="D32" s="55">
        <v>0</v>
      </c>
      <c r="E32" s="62">
        <f t="shared" si="0"/>
        <v>0</v>
      </c>
      <c r="F32" s="55">
        <v>0</v>
      </c>
      <c r="G32" s="55">
        <f t="shared" si="1"/>
        <v>0</v>
      </c>
    </row>
  </sheetData>
  <sortState ref="A10:G32">
    <sortCondition descending="1" ref="G10"/>
  </sortState>
  <mergeCells count="4">
    <mergeCell ref="E3:G3"/>
    <mergeCell ref="E8:G8"/>
    <mergeCell ref="E2:G2"/>
    <mergeCell ref="A1:C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/>
  </sheetViews>
  <sheetFormatPr defaultColWidth="11.42578125" defaultRowHeight="12.75" x14ac:dyDescent="0.2"/>
  <cols>
    <col min="3" max="3" width="29.140625" customWidth="1"/>
  </cols>
  <sheetData>
    <row r="3" spans="1:7" x14ac:dyDescent="0.2">
      <c r="E3" s="100" t="s">
        <v>112</v>
      </c>
      <c r="F3" s="100"/>
      <c r="G3" s="100"/>
    </row>
    <row r="4" spans="1:7" x14ac:dyDescent="0.2">
      <c r="E4" s="99" t="s">
        <v>113</v>
      </c>
      <c r="F4" s="99"/>
      <c r="G4" s="99"/>
    </row>
    <row r="7" spans="1:7" ht="21.95" customHeight="1" x14ac:dyDescent="0.2"/>
    <row r="8" spans="1:7" ht="13.5" thickBot="1" x14ac:dyDescent="0.25"/>
    <row r="9" spans="1:7" ht="15.75" thickBot="1" x14ac:dyDescent="0.3">
      <c r="D9" s="12"/>
      <c r="E9" s="96" t="s">
        <v>94</v>
      </c>
      <c r="F9" s="97"/>
      <c r="G9" s="98"/>
    </row>
    <row r="10" spans="1:7" ht="15.75" thickBot="1" x14ac:dyDescent="0.3">
      <c r="A10" s="56" t="s">
        <v>6</v>
      </c>
      <c r="B10" s="56" t="s">
        <v>56</v>
      </c>
      <c r="C10" s="57" t="s">
        <v>7</v>
      </c>
      <c r="D10" s="58" t="s">
        <v>55</v>
      </c>
      <c r="E10" s="59" t="s">
        <v>15</v>
      </c>
      <c r="F10" s="60" t="s">
        <v>16</v>
      </c>
      <c r="G10" s="61" t="s">
        <v>17</v>
      </c>
    </row>
    <row r="11" spans="1:7" x14ac:dyDescent="0.2">
      <c r="A11" s="69">
        <v>1</v>
      </c>
      <c r="B11" s="70">
        <v>7</v>
      </c>
      <c r="C11" s="70" t="s">
        <v>82</v>
      </c>
      <c r="D11" s="70">
        <v>72</v>
      </c>
      <c r="E11" s="71">
        <f t="shared" ref="E11:E16" si="0">D11*0.1</f>
        <v>7.2</v>
      </c>
      <c r="F11" s="82">
        <v>60</v>
      </c>
      <c r="G11" s="83">
        <f t="shared" ref="G11:G16" si="1">F11+E11</f>
        <v>67.2</v>
      </c>
    </row>
    <row r="12" spans="1:7" x14ac:dyDescent="0.2">
      <c r="A12" s="73">
        <v>2</v>
      </c>
      <c r="B12" s="74">
        <v>15</v>
      </c>
      <c r="C12" s="74" t="s">
        <v>77</v>
      </c>
      <c r="D12" s="74">
        <v>69</v>
      </c>
      <c r="E12" s="75">
        <f t="shared" si="0"/>
        <v>6.9</v>
      </c>
      <c r="F12" s="63">
        <v>60</v>
      </c>
      <c r="G12" s="84">
        <f t="shared" si="1"/>
        <v>66.900000000000006</v>
      </c>
    </row>
    <row r="13" spans="1:7" x14ac:dyDescent="0.2">
      <c r="A13" s="73">
        <v>3</v>
      </c>
      <c r="B13" s="74">
        <v>20</v>
      </c>
      <c r="C13" s="74" t="s">
        <v>85</v>
      </c>
      <c r="D13" s="74">
        <v>81</v>
      </c>
      <c r="E13" s="75">
        <f t="shared" si="0"/>
        <v>8.1</v>
      </c>
      <c r="F13" s="63">
        <v>50</v>
      </c>
      <c r="G13" s="84">
        <f t="shared" si="1"/>
        <v>58.1</v>
      </c>
    </row>
    <row r="14" spans="1:7" x14ac:dyDescent="0.2">
      <c r="A14" s="73">
        <v>4</v>
      </c>
      <c r="B14" s="74">
        <v>5</v>
      </c>
      <c r="C14" s="74" t="s">
        <v>84</v>
      </c>
      <c r="D14" s="74">
        <v>71</v>
      </c>
      <c r="E14" s="75">
        <f t="shared" si="0"/>
        <v>7.1000000000000005</v>
      </c>
      <c r="F14" s="63">
        <v>50</v>
      </c>
      <c r="G14" s="84">
        <f t="shared" si="1"/>
        <v>57.1</v>
      </c>
    </row>
    <row r="15" spans="1:7" x14ac:dyDescent="0.2">
      <c r="A15" s="73">
        <v>5</v>
      </c>
      <c r="B15" s="74">
        <v>86</v>
      </c>
      <c r="C15" s="74" t="s">
        <v>87</v>
      </c>
      <c r="D15" s="74">
        <v>61</v>
      </c>
      <c r="E15" s="75">
        <f t="shared" si="0"/>
        <v>6.1000000000000005</v>
      </c>
      <c r="F15" s="63">
        <v>25</v>
      </c>
      <c r="G15" s="84">
        <f t="shared" si="1"/>
        <v>31.1</v>
      </c>
    </row>
    <row r="16" spans="1:7" ht="13.5" thickBot="1" x14ac:dyDescent="0.25">
      <c r="A16" s="78">
        <v>6</v>
      </c>
      <c r="B16" s="79">
        <v>13</v>
      </c>
      <c r="C16" s="79" t="s">
        <v>86</v>
      </c>
      <c r="D16" s="79">
        <v>58</v>
      </c>
      <c r="E16" s="80">
        <f t="shared" si="0"/>
        <v>5.8000000000000007</v>
      </c>
      <c r="F16" s="86">
        <v>25</v>
      </c>
      <c r="G16" s="85">
        <f t="shared" si="1"/>
        <v>30.8</v>
      </c>
    </row>
  </sheetData>
  <sortState ref="A11:G16">
    <sortCondition descending="1" ref="G11"/>
  </sortState>
  <mergeCells count="3">
    <mergeCell ref="E3:G3"/>
    <mergeCell ref="E9:G9"/>
    <mergeCell ref="E4:G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32" sqref="D32"/>
    </sheetView>
  </sheetViews>
  <sheetFormatPr defaultRowHeight="12.75" x14ac:dyDescent="0.2"/>
  <cols>
    <col min="1" max="1" width="5.7109375" bestFit="1" customWidth="1"/>
    <col min="2" max="2" width="4.140625" bestFit="1" customWidth="1"/>
    <col min="3" max="3" width="21" bestFit="1" customWidth="1"/>
    <col min="4" max="4" width="19.7109375" customWidth="1"/>
    <col min="5" max="7" width="12" customWidth="1"/>
  </cols>
  <sheetData>
    <row r="1" spans="1:7" x14ac:dyDescent="0.2">
      <c r="A1" s="99"/>
      <c r="B1" s="99"/>
      <c r="C1" s="99"/>
    </row>
    <row r="2" spans="1:7" x14ac:dyDescent="0.2">
      <c r="A2" s="99"/>
      <c r="B2" s="99"/>
      <c r="C2" s="99"/>
      <c r="E2" s="100" t="s">
        <v>126</v>
      </c>
      <c r="F2" s="100"/>
      <c r="G2" s="100"/>
    </row>
    <row r="3" spans="1:7" x14ac:dyDescent="0.2">
      <c r="A3" s="99"/>
      <c r="B3" s="99"/>
      <c r="C3" s="99"/>
      <c r="E3" s="101">
        <v>42925</v>
      </c>
      <c r="F3" s="99"/>
      <c r="G3" s="99"/>
    </row>
    <row r="4" spans="1:7" x14ac:dyDescent="0.2">
      <c r="A4" s="99"/>
      <c r="B4" s="99"/>
      <c r="C4" s="99"/>
    </row>
    <row r="5" spans="1:7" x14ac:dyDescent="0.2">
      <c r="A5" s="99"/>
      <c r="B5" s="99"/>
      <c r="C5" s="99"/>
    </row>
    <row r="6" spans="1:7" x14ac:dyDescent="0.2">
      <c r="A6" s="99"/>
      <c r="B6" s="99"/>
      <c r="C6" s="99"/>
    </row>
    <row r="7" spans="1:7" ht="13.5" thickBot="1" x14ac:dyDescent="0.25">
      <c r="A7" s="99"/>
      <c r="B7" s="99"/>
      <c r="C7" s="99"/>
    </row>
    <row r="8" spans="1:7" ht="15.75" thickBot="1" x14ac:dyDescent="0.3">
      <c r="D8" s="12"/>
      <c r="E8" s="96" t="s">
        <v>94</v>
      </c>
      <c r="F8" s="97"/>
      <c r="G8" s="98"/>
    </row>
    <row r="9" spans="1:7" ht="15.75" thickBot="1" x14ac:dyDescent="0.3">
      <c r="A9" s="56" t="s">
        <v>6</v>
      </c>
      <c r="B9" s="56" t="s">
        <v>56</v>
      </c>
      <c r="C9" s="57" t="s">
        <v>7</v>
      </c>
      <c r="D9" s="58" t="s">
        <v>55</v>
      </c>
      <c r="E9" s="59" t="s">
        <v>15</v>
      </c>
      <c r="F9" s="60" t="s">
        <v>16</v>
      </c>
      <c r="G9" s="61" t="s">
        <v>17</v>
      </c>
    </row>
    <row r="10" spans="1:7" ht="13.5" thickBot="1" x14ac:dyDescent="0.25">
      <c r="A10" s="74">
        <v>1</v>
      </c>
      <c r="B10" s="70">
        <v>4</v>
      </c>
      <c r="C10" s="70" t="s">
        <v>23</v>
      </c>
      <c r="D10" s="70">
        <v>86</v>
      </c>
      <c r="E10" s="71">
        <f t="shared" ref="E10:E26" si="0">D10*0.1</f>
        <v>8.6</v>
      </c>
      <c r="F10" s="82">
        <v>100</v>
      </c>
      <c r="G10" s="83">
        <f t="shared" ref="G10:G26" si="1">F10+E10</f>
        <v>108.6</v>
      </c>
    </row>
    <row r="11" spans="1:7" ht="13.5" thickBot="1" x14ac:dyDescent="0.25">
      <c r="A11" s="74">
        <v>2</v>
      </c>
      <c r="B11" s="74">
        <v>5</v>
      </c>
      <c r="C11" s="74" t="s">
        <v>84</v>
      </c>
      <c r="D11" s="74">
        <v>90</v>
      </c>
      <c r="E11" s="75">
        <f t="shared" si="0"/>
        <v>9</v>
      </c>
      <c r="F11" s="63">
        <v>88</v>
      </c>
      <c r="G11" s="83">
        <f t="shared" si="1"/>
        <v>97</v>
      </c>
    </row>
    <row r="12" spans="1:7" ht="13.5" thickBot="1" x14ac:dyDescent="0.25">
      <c r="A12" s="74">
        <v>3</v>
      </c>
      <c r="B12" s="74">
        <v>7</v>
      </c>
      <c r="C12" s="74" t="s">
        <v>82</v>
      </c>
      <c r="D12" s="74">
        <v>82</v>
      </c>
      <c r="E12" s="75">
        <f t="shared" si="0"/>
        <v>8.2000000000000011</v>
      </c>
      <c r="F12" s="63">
        <v>78</v>
      </c>
      <c r="G12" s="83">
        <f t="shared" si="1"/>
        <v>86.2</v>
      </c>
    </row>
    <row r="13" spans="1:7" ht="13.5" thickBot="1" x14ac:dyDescent="0.25">
      <c r="A13" s="74">
        <v>4</v>
      </c>
      <c r="B13" s="74">
        <v>10</v>
      </c>
      <c r="C13" s="74" t="s">
        <v>79</v>
      </c>
      <c r="D13" s="74">
        <v>84</v>
      </c>
      <c r="E13" s="75">
        <f t="shared" si="0"/>
        <v>8.4</v>
      </c>
      <c r="F13" s="63">
        <v>69</v>
      </c>
      <c r="G13" s="83">
        <f t="shared" si="1"/>
        <v>77.400000000000006</v>
      </c>
    </row>
    <row r="14" spans="1:7" ht="13.5" thickBot="1" x14ac:dyDescent="0.25">
      <c r="A14" s="74">
        <v>5</v>
      </c>
      <c r="B14" s="74">
        <v>13</v>
      </c>
      <c r="C14" s="74" t="s">
        <v>86</v>
      </c>
      <c r="D14" s="74">
        <v>85</v>
      </c>
      <c r="E14" s="75">
        <f t="shared" si="0"/>
        <v>8.5</v>
      </c>
      <c r="F14" s="88">
        <v>60</v>
      </c>
      <c r="G14" s="83">
        <f t="shared" si="1"/>
        <v>68.5</v>
      </c>
    </row>
    <row r="15" spans="1:7" ht="13.5" thickBot="1" x14ac:dyDescent="0.25">
      <c r="A15" s="74">
        <v>6</v>
      </c>
      <c r="B15" s="55">
        <v>2</v>
      </c>
      <c r="C15" s="55" t="s">
        <v>76</v>
      </c>
      <c r="D15" s="74">
        <v>83</v>
      </c>
      <c r="E15" s="75">
        <f t="shared" si="0"/>
        <v>8.3000000000000007</v>
      </c>
      <c r="F15" s="63">
        <v>60</v>
      </c>
      <c r="G15" s="83">
        <f t="shared" si="1"/>
        <v>68.3</v>
      </c>
    </row>
    <row r="16" spans="1:7" ht="13.5" thickBot="1" x14ac:dyDescent="0.25">
      <c r="A16" s="74">
        <v>7</v>
      </c>
      <c r="B16" s="74">
        <v>15</v>
      </c>
      <c r="C16" s="74" t="s">
        <v>77</v>
      </c>
      <c r="D16" s="74">
        <v>68</v>
      </c>
      <c r="E16" s="75">
        <f t="shared" si="0"/>
        <v>6.8000000000000007</v>
      </c>
      <c r="F16" s="63">
        <v>60</v>
      </c>
      <c r="G16" s="83">
        <f t="shared" si="1"/>
        <v>66.8</v>
      </c>
    </row>
    <row r="17" spans="1:7" ht="13.5" thickBot="1" x14ac:dyDescent="0.25">
      <c r="A17" s="74">
        <v>8</v>
      </c>
      <c r="B17" s="74">
        <v>6</v>
      </c>
      <c r="C17" s="74" t="s">
        <v>75</v>
      </c>
      <c r="D17" s="74">
        <v>60</v>
      </c>
      <c r="E17" s="75">
        <f t="shared" si="0"/>
        <v>6</v>
      </c>
      <c r="F17" s="87">
        <v>60</v>
      </c>
      <c r="G17" s="83">
        <f t="shared" si="1"/>
        <v>66</v>
      </c>
    </row>
    <row r="18" spans="1:7" ht="13.5" thickBot="1" x14ac:dyDescent="0.25">
      <c r="A18" s="74">
        <v>9</v>
      </c>
      <c r="B18" s="74">
        <v>11</v>
      </c>
      <c r="C18" s="74" t="s">
        <v>89</v>
      </c>
      <c r="D18" s="74">
        <v>64</v>
      </c>
      <c r="E18" s="75">
        <f t="shared" si="0"/>
        <v>6.4</v>
      </c>
      <c r="F18" s="88">
        <v>50</v>
      </c>
      <c r="G18" s="83">
        <f t="shared" si="1"/>
        <v>56.4</v>
      </c>
    </row>
    <row r="19" spans="1:7" ht="13.5" thickBot="1" x14ac:dyDescent="0.25">
      <c r="A19" s="74">
        <v>10</v>
      </c>
      <c r="B19" s="74">
        <v>14</v>
      </c>
      <c r="C19" s="74" t="s">
        <v>83</v>
      </c>
      <c r="D19" s="74">
        <v>59</v>
      </c>
      <c r="E19" s="75">
        <f t="shared" si="0"/>
        <v>5.9</v>
      </c>
      <c r="F19" s="63">
        <v>50</v>
      </c>
      <c r="G19" s="83">
        <f t="shared" si="1"/>
        <v>55.9</v>
      </c>
    </row>
    <row r="20" spans="1:7" ht="13.5" thickBot="1" x14ac:dyDescent="0.25">
      <c r="A20" s="74">
        <v>11</v>
      </c>
      <c r="B20" s="55">
        <v>1</v>
      </c>
      <c r="C20" s="55" t="s">
        <v>81</v>
      </c>
      <c r="D20" s="74">
        <v>58</v>
      </c>
      <c r="E20" s="75">
        <f t="shared" si="0"/>
        <v>5.8000000000000007</v>
      </c>
      <c r="F20" s="63">
        <v>50</v>
      </c>
      <c r="G20" s="83">
        <f t="shared" si="1"/>
        <v>55.8</v>
      </c>
    </row>
    <row r="21" spans="1:7" ht="13.5" thickBot="1" x14ac:dyDescent="0.25">
      <c r="A21" s="74">
        <v>12</v>
      </c>
      <c r="B21" s="74">
        <v>29</v>
      </c>
      <c r="C21" s="74" t="s">
        <v>92</v>
      </c>
      <c r="D21" s="74">
        <v>58</v>
      </c>
      <c r="E21" s="75">
        <f t="shared" si="0"/>
        <v>5.8000000000000007</v>
      </c>
      <c r="F21" s="63">
        <v>50</v>
      </c>
      <c r="G21" s="83">
        <f t="shared" si="1"/>
        <v>55.8</v>
      </c>
    </row>
    <row r="22" spans="1:7" ht="13.5" thickBot="1" x14ac:dyDescent="0.25">
      <c r="A22" s="74">
        <v>13</v>
      </c>
      <c r="B22" s="74">
        <v>86</v>
      </c>
      <c r="C22" s="74" t="s">
        <v>87</v>
      </c>
      <c r="D22" s="74">
        <v>50</v>
      </c>
      <c r="E22" s="75">
        <f t="shared" si="0"/>
        <v>5</v>
      </c>
      <c r="F22" s="63">
        <v>50</v>
      </c>
      <c r="G22" s="83">
        <f t="shared" si="1"/>
        <v>55</v>
      </c>
    </row>
    <row r="23" spans="1:7" ht="13.5" thickBot="1" x14ac:dyDescent="0.25">
      <c r="A23" s="74">
        <v>14</v>
      </c>
      <c r="B23" s="55">
        <v>20</v>
      </c>
      <c r="C23" s="55" t="s">
        <v>85</v>
      </c>
      <c r="D23" s="74">
        <v>46</v>
      </c>
      <c r="E23" s="75">
        <f t="shared" si="0"/>
        <v>4.6000000000000005</v>
      </c>
      <c r="F23" s="63">
        <v>50</v>
      </c>
      <c r="G23" s="83">
        <f t="shared" si="1"/>
        <v>54.6</v>
      </c>
    </row>
    <row r="24" spans="1:7" ht="13.5" thickBot="1" x14ac:dyDescent="0.25">
      <c r="A24" s="74">
        <v>15</v>
      </c>
      <c r="B24" s="74">
        <v>16</v>
      </c>
      <c r="C24" s="74" t="s">
        <v>28</v>
      </c>
      <c r="D24" s="74">
        <v>41</v>
      </c>
      <c r="E24" s="75">
        <f t="shared" si="0"/>
        <v>4.1000000000000005</v>
      </c>
      <c r="F24" s="88">
        <v>50</v>
      </c>
      <c r="G24" s="83">
        <f t="shared" si="1"/>
        <v>54.1</v>
      </c>
    </row>
    <row r="25" spans="1:7" ht="13.5" thickBot="1" x14ac:dyDescent="0.25">
      <c r="A25" s="74">
        <v>16</v>
      </c>
      <c r="B25" s="79">
        <v>12</v>
      </c>
      <c r="C25" s="79" t="s">
        <v>90</v>
      </c>
      <c r="D25" s="79">
        <v>17</v>
      </c>
      <c r="E25" s="80">
        <f t="shared" si="0"/>
        <v>1.7000000000000002</v>
      </c>
      <c r="F25" s="89">
        <v>50</v>
      </c>
      <c r="G25" s="90">
        <f t="shared" si="1"/>
        <v>51.7</v>
      </c>
    </row>
    <row r="26" spans="1:7" x14ac:dyDescent="0.2">
      <c r="A26" s="74">
        <v>17</v>
      </c>
      <c r="B26" s="67">
        <v>40</v>
      </c>
      <c r="C26" s="67" t="s">
        <v>123</v>
      </c>
      <c r="D26" s="67">
        <v>0</v>
      </c>
      <c r="E26" s="68">
        <f t="shared" si="0"/>
        <v>0</v>
      </c>
      <c r="F26" s="67">
        <v>0</v>
      </c>
      <c r="G26" s="67">
        <f t="shared" si="1"/>
        <v>0</v>
      </c>
    </row>
  </sheetData>
  <sortState ref="A10:G26">
    <sortCondition descending="1" ref="G10"/>
  </sortState>
  <mergeCells count="4">
    <mergeCell ref="A1:C7"/>
    <mergeCell ref="E2:G2"/>
    <mergeCell ref="E3:G3"/>
    <mergeCell ref="E8:G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41"/>
  <sheetViews>
    <sheetView tabSelected="1" zoomScale="90" zoomScaleNormal="90" zoomScalePageLayoutView="90" workbookViewId="0">
      <selection activeCell="D36" sqref="D36"/>
    </sheetView>
  </sheetViews>
  <sheetFormatPr defaultColWidth="8.42578125" defaultRowHeight="15" x14ac:dyDescent="0.25"/>
  <cols>
    <col min="1" max="1" width="6.7109375" style="1" customWidth="1"/>
    <col min="2" max="3" width="6.42578125" style="2" customWidth="1"/>
    <col min="4" max="4" width="41.28515625" style="1" customWidth="1"/>
    <col min="5" max="10" width="12.140625" style="2" customWidth="1"/>
    <col min="11" max="11" width="19.28515625" style="2" customWidth="1"/>
    <col min="12" max="12" width="8" style="1" customWidth="1"/>
    <col min="13" max="13" width="35.28515625" style="1" customWidth="1"/>
    <col min="14" max="30" width="9.42578125" style="1" customWidth="1"/>
    <col min="31" max="31" width="11" style="6" customWidth="1"/>
    <col min="32" max="50" width="11" style="4" hidden="1" customWidth="1"/>
    <col min="51" max="51" width="11" style="6" customWidth="1"/>
    <col min="52" max="55" width="9.7109375" style="1" customWidth="1"/>
    <col min="56" max="16384" width="8.42578125" style="1"/>
  </cols>
  <sheetData>
    <row r="1" spans="2:49" ht="15" customHeight="1" x14ac:dyDescent="0.25">
      <c r="B1" s="29"/>
      <c r="C1" s="29"/>
      <c r="D1" s="30"/>
      <c r="E1" s="29"/>
      <c r="F1" s="29"/>
      <c r="G1" s="29"/>
      <c r="H1" s="29"/>
      <c r="I1" s="29"/>
      <c r="J1" s="29"/>
      <c r="K1" s="29"/>
    </row>
    <row r="2" spans="2:49" ht="15" customHeight="1" x14ac:dyDescent="0.25">
      <c r="B2" s="29"/>
      <c r="C2" s="29"/>
      <c r="D2" s="30"/>
      <c r="E2" s="29"/>
      <c r="F2" s="29"/>
      <c r="G2" s="29"/>
      <c r="H2" s="29"/>
      <c r="I2" s="29"/>
      <c r="J2" s="29"/>
      <c r="K2" s="29"/>
    </row>
    <row r="3" spans="2:49" ht="20.100000000000001" customHeight="1" x14ac:dyDescent="0.35">
      <c r="B3" s="29"/>
      <c r="C3" s="29"/>
      <c r="D3" s="32" t="s">
        <v>10</v>
      </c>
      <c r="E3" s="29"/>
      <c r="F3" s="29"/>
      <c r="G3" s="29"/>
      <c r="H3" s="29"/>
      <c r="I3" s="29"/>
      <c r="J3" s="29"/>
      <c r="K3" s="29"/>
    </row>
    <row r="4" spans="2:49" ht="15.75" x14ac:dyDescent="0.25">
      <c r="B4" s="29"/>
      <c r="C4" s="29"/>
      <c r="D4" s="31" t="s">
        <v>22</v>
      </c>
      <c r="E4" s="29"/>
      <c r="F4" s="29"/>
      <c r="G4" s="29"/>
      <c r="H4" s="29"/>
      <c r="I4" s="29"/>
      <c r="J4" s="29"/>
      <c r="K4" s="29"/>
      <c r="AH4" s="7"/>
      <c r="AI4" s="7"/>
      <c r="AK4" s="7"/>
      <c r="AU4" s="4" t="s">
        <v>0</v>
      </c>
      <c r="AV4" s="4" t="s">
        <v>1</v>
      </c>
      <c r="AW4" s="4" t="s">
        <v>2</v>
      </c>
    </row>
    <row r="5" spans="2:49" ht="16.5" thickBot="1" x14ac:dyDescent="0.3">
      <c r="B5" s="29"/>
      <c r="C5" s="29"/>
      <c r="D5" s="31"/>
      <c r="E5" s="29"/>
      <c r="F5" s="29"/>
      <c r="G5" s="29"/>
      <c r="H5" s="29"/>
      <c r="I5" s="29"/>
      <c r="J5" s="29"/>
      <c r="K5" s="29"/>
      <c r="AU5" s="4" t="s">
        <v>3</v>
      </c>
      <c r="AV5" s="4" t="s">
        <v>5</v>
      </c>
      <c r="AW5" s="4" t="s">
        <v>4</v>
      </c>
    </row>
    <row r="6" spans="2:49" ht="56.25" customHeight="1" thickBot="1" x14ac:dyDescent="0.3">
      <c r="B6" s="8" t="s">
        <v>6</v>
      </c>
      <c r="C6" s="8" t="s">
        <v>56</v>
      </c>
      <c r="D6" s="19" t="s">
        <v>7</v>
      </c>
      <c r="E6" s="34" t="s">
        <v>11</v>
      </c>
      <c r="F6" s="34" t="s">
        <v>8</v>
      </c>
      <c r="G6" s="35" t="s">
        <v>12</v>
      </c>
      <c r="H6" s="35" t="s">
        <v>30</v>
      </c>
      <c r="I6" s="35" t="s">
        <v>31</v>
      </c>
      <c r="J6" s="35" t="s">
        <v>32</v>
      </c>
      <c r="K6" s="36" t="s">
        <v>9</v>
      </c>
      <c r="AH6" s="4" t="e">
        <f>#REF!</f>
        <v>#REF!</v>
      </c>
      <c r="AI6" s="4" t="e">
        <f>#REF!</f>
        <v>#REF!</v>
      </c>
      <c r="AJ6" s="4" t="e">
        <f>#REF!</f>
        <v>#REF!</v>
      </c>
      <c r="AK6" s="4" t="e">
        <f>#REF!</f>
        <v>#REF!</v>
      </c>
    </row>
    <row r="7" spans="2:49" x14ac:dyDescent="0.25">
      <c r="B7" s="3">
        <v>1</v>
      </c>
      <c r="C7" s="3" t="str">
        <f>'LT Pro pirmas etapas'!B12</f>
        <v>LT 5</v>
      </c>
      <c r="D7" s="20" t="str">
        <f>'LT Pro pirmas etapas'!C12</f>
        <v>MANTAS KULVINSKAS</v>
      </c>
      <c r="E7" s="26">
        <f>'LT Pro pirmas etapas'!G12</f>
        <v>94.6</v>
      </c>
      <c r="F7" s="26">
        <f>'LT Pro antras etapas'!G13</f>
        <v>76.8</v>
      </c>
      <c r="G7" s="33">
        <f>'LT Pro trečias etapas'!G14</f>
        <v>57.1</v>
      </c>
      <c r="H7" s="33">
        <f>'LT Pro ketvirtas etapas'!G11</f>
        <v>97</v>
      </c>
      <c r="I7" s="33"/>
      <c r="J7" s="33"/>
      <c r="K7" s="33">
        <f t="shared" ref="K7:K29" si="0">E7+F7+G7+H7+I7+J7</f>
        <v>325.5</v>
      </c>
      <c r="AG7" s="4">
        <v>1</v>
      </c>
      <c r="AH7" s="4" t="e">
        <f>#REF!</f>
        <v>#REF!</v>
      </c>
      <c r="AI7" s="4" t="e">
        <f>#REF!</f>
        <v>#REF!</v>
      </c>
      <c r="AJ7" s="4" t="e">
        <f>#REF!</f>
        <v>#REF!</v>
      </c>
      <c r="AK7" s="5" t="e">
        <f>ROUND(#REF!,2)</f>
        <v>#REF!</v>
      </c>
      <c r="AM7" s="4" t="e">
        <f t="shared" ref="AM7:AM35" si="1">RANK(AK7,$AK$7:$AK$41,0)</f>
        <v>#REF!</v>
      </c>
      <c r="AO7" s="5" t="e">
        <f>AK7*1000000-AJ7</f>
        <v>#REF!</v>
      </c>
      <c r="AP7" s="4" t="e">
        <f t="shared" ref="AP7:AP19" si="2">RANK(AO7,$AO$7:$AO$41,0)</f>
        <v>#REF!</v>
      </c>
      <c r="AR7" s="4">
        <v>1</v>
      </c>
      <c r="AS7" s="4" t="e">
        <f t="shared" ref="AS7:AS35" si="3">MATCH(AR7,AP:AP,0)</f>
        <v>#N/A</v>
      </c>
      <c r="AU7" s="4" t="e">
        <f t="shared" ref="AU7:AU35" ca="1" si="4">IF(AH7&lt;&gt;0,INDIRECT(AU$5&amp;$AS7),"")</f>
        <v>#REF!</v>
      </c>
      <c r="AV7" s="4" t="e">
        <f t="shared" ref="AV7:AV35" ca="1" si="5">IF(AI7&lt;&gt;0,INDIRECT(AV$5&amp;$AS7),"")</f>
        <v>#REF!</v>
      </c>
      <c r="AW7" s="4" t="e">
        <f t="shared" ref="AW7:AW35" ca="1" si="6">IF(AJ7&lt;&gt;0,INDIRECT(AW$5&amp;$AS7),"")</f>
        <v>#REF!</v>
      </c>
    </row>
    <row r="8" spans="2:49" x14ac:dyDescent="0.25">
      <c r="B8" s="3">
        <v>2</v>
      </c>
      <c r="C8" s="3" t="str">
        <f>'LT Pro pirmas etapas'!B21</f>
        <v>LT 7</v>
      </c>
      <c r="D8" s="20" t="str">
        <f>'LT Pro pirmas etapas'!C21</f>
        <v>DONATAS MACPREIKŠAS</v>
      </c>
      <c r="E8" s="26">
        <f>'LT Pro pirmas etapas'!G21</f>
        <v>29</v>
      </c>
      <c r="F8" s="22">
        <f>'LT Pro antras etapas'!G10</f>
        <v>107.9</v>
      </c>
      <c r="G8" s="9">
        <f>'LT Pro trečias etapas'!G11</f>
        <v>67.2</v>
      </c>
      <c r="H8" s="9">
        <f>'LT Pro ketvirtas etapas'!G12</f>
        <v>86.2</v>
      </c>
      <c r="I8" s="9"/>
      <c r="J8" s="9"/>
      <c r="K8" s="33">
        <f t="shared" si="0"/>
        <v>290.3</v>
      </c>
      <c r="AG8" s="4">
        <v>2</v>
      </c>
      <c r="AH8" s="4" t="e">
        <f>#REF!</f>
        <v>#REF!</v>
      </c>
      <c r="AI8" s="4" t="e">
        <f>#REF!</f>
        <v>#REF!</v>
      </c>
      <c r="AJ8" s="4" t="e">
        <f>#REF!</f>
        <v>#REF!</v>
      </c>
      <c r="AK8" s="5" t="e">
        <f>ROUND(#REF!,2)</f>
        <v>#REF!</v>
      </c>
      <c r="AM8" s="4" t="e">
        <f t="shared" si="1"/>
        <v>#REF!</v>
      </c>
      <c r="AO8" s="5" t="e">
        <f t="shared" ref="AO8:AO35" si="7">AK8*1000000-AJ8</f>
        <v>#REF!</v>
      </c>
      <c r="AP8" s="4" t="e">
        <f t="shared" si="2"/>
        <v>#REF!</v>
      </c>
      <c r="AR8" s="4">
        <v>2</v>
      </c>
      <c r="AS8" s="4" t="e">
        <f t="shared" si="3"/>
        <v>#N/A</v>
      </c>
      <c r="AU8" s="4" t="e">
        <f t="shared" ca="1" si="4"/>
        <v>#REF!</v>
      </c>
      <c r="AV8" s="4" t="e">
        <f t="shared" ca="1" si="5"/>
        <v>#REF!</v>
      </c>
      <c r="AW8" s="4" t="e">
        <f t="shared" ca="1" si="6"/>
        <v>#REF!</v>
      </c>
    </row>
    <row r="9" spans="2:49" x14ac:dyDescent="0.25">
      <c r="B9" s="3">
        <v>3</v>
      </c>
      <c r="C9" s="3" t="str">
        <f>'LT Pro pirmas etapas'!B13</f>
        <v>LT 15</v>
      </c>
      <c r="D9" s="20" t="str">
        <f>'LT Pro pirmas etapas'!C13</f>
        <v>VALDAS VINDŽIGELSKIS</v>
      </c>
      <c r="E9" s="26">
        <f>'LT Pro pirmas etapas'!G13</f>
        <v>68.099999999999994</v>
      </c>
      <c r="F9" s="22">
        <f>'LT Pro antras etapas'!G19</f>
        <v>58.5</v>
      </c>
      <c r="G9" s="9">
        <f>'LT Pro trečias etapas'!G12</f>
        <v>66.900000000000006</v>
      </c>
      <c r="H9" s="9">
        <f>'LT Pro ketvirtas etapas'!G16</f>
        <v>66.8</v>
      </c>
      <c r="I9" s="9"/>
      <c r="J9" s="9"/>
      <c r="K9" s="33">
        <f t="shared" si="0"/>
        <v>260.3</v>
      </c>
      <c r="AG9" s="4">
        <v>3</v>
      </c>
      <c r="AH9" s="4" t="e">
        <f>#REF!</f>
        <v>#REF!</v>
      </c>
      <c r="AI9" s="4" t="e">
        <f>#REF!</f>
        <v>#REF!</v>
      </c>
      <c r="AJ9" s="4" t="e">
        <f>#REF!</f>
        <v>#REF!</v>
      </c>
      <c r="AK9" s="5" t="e">
        <f>ROUND(#REF!,2)</f>
        <v>#REF!</v>
      </c>
      <c r="AM9" s="4" t="e">
        <f t="shared" si="1"/>
        <v>#REF!</v>
      </c>
      <c r="AO9" s="5" t="e">
        <f t="shared" si="7"/>
        <v>#REF!</v>
      </c>
      <c r="AP9" s="4" t="e">
        <f t="shared" si="2"/>
        <v>#REF!</v>
      </c>
      <c r="AR9" s="4">
        <v>3</v>
      </c>
      <c r="AS9" s="4" t="e">
        <f t="shared" si="3"/>
        <v>#N/A</v>
      </c>
      <c r="AU9" s="4" t="e">
        <f t="shared" ca="1" si="4"/>
        <v>#REF!</v>
      </c>
      <c r="AV9" s="4" t="e">
        <f t="shared" ca="1" si="5"/>
        <v>#REF!</v>
      </c>
      <c r="AW9" s="4" t="e">
        <f t="shared" ca="1" si="6"/>
        <v>#REF!</v>
      </c>
    </row>
    <row r="10" spans="2:49" x14ac:dyDescent="0.25">
      <c r="B10" s="3">
        <v>4</v>
      </c>
      <c r="C10" s="3" t="str">
        <f>'LT Pro pirmas etapas'!B17</f>
        <v>LT 13</v>
      </c>
      <c r="D10" s="20" t="str">
        <f>'LT Pro pirmas etapas'!C17</f>
        <v>LUKAS GARALEVIČIUS</v>
      </c>
      <c r="E10" s="26">
        <f>'LT Pro pirmas etapas'!G17</f>
        <v>58.9</v>
      </c>
      <c r="F10" s="22">
        <f>'LT Pro antras etapas'!G16</f>
        <v>67.2</v>
      </c>
      <c r="G10" s="9">
        <f>'LT Pro trečias etapas'!G16</f>
        <v>30.8</v>
      </c>
      <c r="H10" s="9">
        <f>'LT Pro ketvirtas etapas'!G14</f>
        <v>68.5</v>
      </c>
      <c r="I10" s="9"/>
      <c r="J10" s="9"/>
      <c r="K10" s="33">
        <f t="shared" si="0"/>
        <v>225.4</v>
      </c>
      <c r="AG10" s="4">
        <v>4</v>
      </c>
      <c r="AH10" s="4" t="e">
        <f>#REF!</f>
        <v>#REF!</v>
      </c>
      <c r="AI10" s="4" t="e">
        <f>#REF!</f>
        <v>#REF!</v>
      </c>
      <c r="AJ10" s="4" t="e">
        <f>#REF!</f>
        <v>#REF!</v>
      </c>
      <c r="AK10" s="5" t="e">
        <f>ROUND(#REF!,2)</f>
        <v>#REF!</v>
      </c>
      <c r="AM10" s="4" t="e">
        <f t="shared" si="1"/>
        <v>#REF!</v>
      </c>
      <c r="AO10" s="5" t="e">
        <f t="shared" si="7"/>
        <v>#REF!</v>
      </c>
      <c r="AP10" s="4" t="e">
        <f t="shared" si="2"/>
        <v>#REF!</v>
      </c>
      <c r="AR10" s="4">
        <v>4</v>
      </c>
      <c r="AS10" s="4" t="e">
        <f t="shared" si="3"/>
        <v>#N/A</v>
      </c>
      <c r="AU10" s="4" t="e">
        <f t="shared" ca="1" si="4"/>
        <v>#REF!</v>
      </c>
      <c r="AV10" s="4" t="e">
        <f t="shared" ca="1" si="5"/>
        <v>#REF!</v>
      </c>
      <c r="AW10" s="4" t="e">
        <f t="shared" ca="1" si="6"/>
        <v>#REF!</v>
      </c>
    </row>
    <row r="11" spans="2:49" x14ac:dyDescent="0.25">
      <c r="B11" s="3">
        <v>5</v>
      </c>
      <c r="C11" s="3" t="str">
        <f>'LT Pro pirmas etapas'!B18</f>
        <v>LT 10</v>
      </c>
      <c r="D11" s="20" t="str">
        <f>'LT Pro pirmas etapas'!C18</f>
        <v>BENEDIKTAS ČIRBA</v>
      </c>
      <c r="E11" s="26">
        <f>'LT Pro pirmas etapas'!G18</f>
        <v>58.6</v>
      </c>
      <c r="F11" s="22">
        <f>'LT Pro antras etapas'!G12</f>
        <v>86.2</v>
      </c>
      <c r="G11" s="9">
        <v>0</v>
      </c>
      <c r="H11" s="9">
        <f>'LT Pro ketvirtas etapas'!G13</f>
        <v>77.400000000000006</v>
      </c>
      <c r="I11" s="9"/>
      <c r="J11" s="9"/>
      <c r="K11" s="33">
        <f t="shared" si="0"/>
        <v>222.20000000000002</v>
      </c>
      <c r="AG11" s="4">
        <v>5</v>
      </c>
      <c r="AH11" s="4" t="e">
        <f>#REF!</f>
        <v>#REF!</v>
      </c>
      <c r="AI11" s="4" t="e">
        <f>#REF!</f>
        <v>#REF!</v>
      </c>
      <c r="AJ11" s="4" t="e">
        <f>#REF!</f>
        <v>#REF!</v>
      </c>
      <c r="AK11" s="5" t="e">
        <f>ROUND(#REF!,2)</f>
        <v>#REF!</v>
      </c>
      <c r="AM11" s="4" t="e">
        <f t="shared" si="1"/>
        <v>#REF!</v>
      </c>
      <c r="AO11" s="5" t="e">
        <f t="shared" si="7"/>
        <v>#REF!</v>
      </c>
      <c r="AP11" s="4" t="e">
        <f t="shared" si="2"/>
        <v>#REF!</v>
      </c>
      <c r="AR11" s="4">
        <v>5</v>
      </c>
      <c r="AS11" s="4" t="e">
        <f t="shared" si="3"/>
        <v>#N/A</v>
      </c>
      <c r="AU11" s="4" t="e">
        <f t="shared" ca="1" si="4"/>
        <v>#REF!</v>
      </c>
      <c r="AV11" s="4" t="e">
        <f t="shared" ca="1" si="5"/>
        <v>#REF!</v>
      </c>
      <c r="AW11" s="4" t="e">
        <f t="shared" ca="1" si="6"/>
        <v>#REF!</v>
      </c>
    </row>
    <row r="12" spans="2:49" x14ac:dyDescent="0.25">
      <c r="B12" s="3">
        <v>6</v>
      </c>
      <c r="C12" s="3" t="s">
        <v>67</v>
      </c>
      <c r="D12" s="20" t="s">
        <v>95</v>
      </c>
      <c r="E12" s="26">
        <v>0</v>
      </c>
      <c r="F12" s="22">
        <f>'LT Pro antras etapas'!G11</f>
        <v>95.6</v>
      </c>
      <c r="G12" s="9">
        <v>0</v>
      </c>
      <c r="H12" s="9">
        <f>'LT Pro ketvirtas etapas'!G10</f>
        <v>108.6</v>
      </c>
      <c r="I12" s="9"/>
      <c r="J12" s="9"/>
      <c r="K12" s="33">
        <f t="shared" si="0"/>
        <v>204.2</v>
      </c>
      <c r="AG12" s="4">
        <v>6</v>
      </c>
      <c r="AH12" s="4" t="e">
        <f>#REF!</f>
        <v>#REF!</v>
      </c>
      <c r="AI12" s="4" t="e">
        <f>#REF!</f>
        <v>#REF!</v>
      </c>
      <c r="AJ12" s="4" t="e">
        <f>#REF!</f>
        <v>#REF!</v>
      </c>
      <c r="AK12" s="5" t="e">
        <f>ROUND(#REF!,2)</f>
        <v>#REF!</v>
      </c>
      <c r="AM12" s="4" t="e">
        <f t="shared" si="1"/>
        <v>#REF!</v>
      </c>
      <c r="AO12" s="5" t="e">
        <f t="shared" si="7"/>
        <v>#REF!</v>
      </c>
      <c r="AP12" s="4" t="e">
        <f t="shared" si="2"/>
        <v>#REF!</v>
      </c>
      <c r="AR12" s="4">
        <v>6</v>
      </c>
      <c r="AS12" s="4" t="e">
        <f t="shared" si="3"/>
        <v>#N/A</v>
      </c>
      <c r="AU12" s="4" t="e">
        <f t="shared" ca="1" si="4"/>
        <v>#REF!</v>
      </c>
      <c r="AV12" s="4" t="e">
        <f t="shared" ca="1" si="5"/>
        <v>#REF!</v>
      </c>
      <c r="AW12" s="4" t="e">
        <f t="shared" ca="1" si="6"/>
        <v>#REF!</v>
      </c>
    </row>
    <row r="13" spans="2:49" x14ac:dyDescent="0.25">
      <c r="B13" s="3">
        <v>7</v>
      </c>
      <c r="C13" s="3" t="s">
        <v>106</v>
      </c>
      <c r="D13" s="20" t="str">
        <f>'LT Pro pirmas etapas'!C15</f>
        <v>KĘSTUTIS KELPŠA</v>
      </c>
      <c r="E13" s="26">
        <f>'LT Pro pirmas etapas'!G15</f>
        <v>61.9</v>
      </c>
      <c r="F13" s="22">
        <f>'LT Pro antras etapas'!G14</f>
        <v>69.099999999999994</v>
      </c>
      <c r="G13" s="9">
        <v>0</v>
      </c>
      <c r="H13" s="9">
        <f>'LT Pro ketvirtas etapas'!G17</f>
        <v>66</v>
      </c>
      <c r="I13" s="9"/>
      <c r="J13" s="9"/>
      <c r="K13" s="33">
        <f t="shared" si="0"/>
        <v>197</v>
      </c>
      <c r="AG13" s="4">
        <v>7</v>
      </c>
      <c r="AH13" s="4" t="e">
        <f>#REF!</f>
        <v>#REF!</v>
      </c>
      <c r="AI13" s="4" t="e">
        <f>#REF!</f>
        <v>#REF!</v>
      </c>
      <c r="AJ13" s="4" t="e">
        <f>#REF!</f>
        <v>#REF!</v>
      </c>
      <c r="AK13" s="5" t="e">
        <f>ROUND(#REF!,2)</f>
        <v>#REF!</v>
      </c>
      <c r="AM13" s="4" t="e">
        <f t="shared" si="1"/>
        <v>#REF!</v>
      </c>
      <c r="AO13" s="5" t="e">
        <f t="shared" si="7"/>
        <v>#REF!</v>
      </c>
      <c r="AP13" s="4" t="e">
        <f t="shared" si="2"/>
        <v>#REF!</v>
      </c>
      <c r="AR13" s="4">
        <v>7</v>
      </c>
      <c r="AS13" s="4" t="e">
        <f t="shared" si="3"/>
        <v>#N/A</v>
      </c>
      <c r="AU13" s="4" t="e">
        <f t="shared" ca="1" si="4"/>
        <v>#REF!</v>
      </c>
      <c r="AV13" s="4" t="e">
        <f t="shared" ca="1" si="5"/>
        <v>#REF!</v>
      </c>
      <c r="AW13" s="4" t="e">
        <f t="shared" ca="1" si="6"/>
        <v>#REF!</v>
      </c>
    </row>
    <row r="14" spans="2:49" x14ac:dyDescent="0.25">
      <c r="B14" s="3">
        <v>8</v>
      </c>
      <c r="C14" s="3" t="str">
        <f>'LT Pro pirmas etapas'!B14</f>
        <v>LT 1</v>
      </c>
      <c r="D14" s="20" t="str">
        <f>'LT Pro pirmas etapas'!C14</f>
        <v>ANDRIUS ČIBIRKA</v>
      </c>
      <c r="E14" s="26">
        <f>'LT Pro pirmas etapas'!G14</f>
        <v>62.9</v>
      </c>
      <c r="F14" s="22">
        <f>'LT Pro antras etapas'!G21</f>
        <v>58</v>
      </c>
      <c r="G14" s="9">
        <v>0</v>
      </c>
      <c r="H14" s="9">
        <f>'LT Pro ketvirtas etapas'!G20</f>
        <v>55.8</v>
      </c>
      <c r="I14" s="9"/>
      <c r="J14" s="9"/>
      <c r="K14" s="33">
        <f t="shared" si="0"/>
        <v>176.7</v>
      </c>
      <c r="AG14" s="4">
        <v>8</v>
      </c>
      <c r="AH14" s="4" t="e">
        <f>#REF!</f>
        <v>#REF!</v>
      </c>
      <c r="AI14" s="4" t="e">
        <f>#REF!</f>
        <v>#REF!</v>
      </c>
      <c r="AJ14" s="4" t="e">
        <f>#REF!</f>
        <v>#REF!</v>
      </c>
      <c r="AK14" s="5" t="e">
        <f>ROUND(#REF!,2)</f>
        <v>#REF!</v>
      </c>
      <c r="AM14" s="4" t="e">
        <f t="shared" si="1"/>
        <v>#REF!</v>
      </c>
      <c r="AO14" s="5" t="e">
        <f t="shared" si="7"/>
        <v>#REF!</v>
      </c>
      <c r="AP14" s="4" t="e">
        <f t="shared" si="2"/>
        <v>#REF!</v>
      </c>
      <c r="AR14" s="4">
        <v>8</v>
      </c>
      <c r="AS14" s="4" t="e">
        <f t="shared" si="3"/>
        <v>#N/A</v>
      </c>
      <c r="AU14" s="4" t="e">
        <f t="shared" ca="1" si="4"/>
        <v>#REF!</v>
      </c>
      <c r="AV14" s="4" t="e">
        <f t="shared" ca="1" si="5"/>
        <v>#REF!</v>
      </c>
      <c r="AW14" s="4" t="e">
        <f t="shared" ca="1" si="6"/>
        <v>#REF!</v>
      </c>
    </row>
    <row r="15" spans="2:49" x14ac:dyDescent="0.25">
      <c r="B15" s="3">
        <v>9</v>
      </c>
      <c r="C15" s="3" t="str">
        <f>'LT Pro pirmas etapas'!B24</f>
        <v>LT 20</v>
      </c>
      <c r="D15" s="20" t="str">
        <f>'LT Pro pirmas etapas'!C24</f>
        <v>ANDRIUS SURPLYS</v>
      </c>
      <c r="E15" s="26">
        <f>'LT Pro pirmas etapas'!G24</f>
        <v>0</v>
      </c>
      <c r="F15" s="22">
        <f>'LT Pro antras etapas'!G24</f>
        <v>57.4</v>
      </c>
      <c r="G15" s="9">
        <f>'LT Pro trečias etapas'!G13</f>
        <v>58.1</v>
      </c>
      <c r="H15" s="9">
        <f>'LT Pro ketvirtas etapas'!G23</f>
        <v>54.6</v>
      </c>
      <c r="I15" s="9"/>
      <c r="J15" s="9"/>
      <c r="K15" s="33">
        <f t="shared" si="0"/>
        <v>170.1</v>
      </c>
      <c r="AG15" s="4">
        <v>9</v>
      </c>
      <c r="AH15" s="4" t="e">
        <f>#REF!</f>
        <v>#REF!</v>
      </c>
      <c r="AI15" s="4" t="e">
        <f>#REF!</f>
        <v>#REF!</v>
      </c>
      <c r="AJ15" s="4" t="e">
        <f>#REF!</f>
        <v>#REF!</v>
      </c>
      <c r="AK15" s="5" t="e">
        <f>ROUND(#REF!,2)</f>
        <v>#REF!</v>
      </c>
      <c r="AM15" s="4" t="e">
        <f t="shared" si="1"/>
        <v>#REF!</v>
      </c>
      <c r="AO15" s="5" t="e">
        <f t="shared" si="7"/>
        <v>#REF!</v>
      </c>
      <c r="AP15" s="4" t="e">
        <f t="shared" si="2"/>
        <v>#REF!</v>
      </c>
      <c r="AR15" s="4">
        <v>9</v>
      </c>
      <c r="AS15" s="4" t="e">
        <f t="shared" si="3"/>
        <v>#N/A</v>
      </c>
      <c r="AU15" s="4" t="e">
        <f t="shared" ca="1" si="4"/>
        <v>#REF!</v>
      </c>
      <c r="AV15" s="4" t="e">
        <f t="shared" ca="1" si="5"/>
        <v>#REF!</v>
      </c>
      <c r="AW15" s="4" t="e">
        <f t="shared" ca="1" si="6"/>
        <v>#REF!</v>
      </c>
    </row>
    <row r="16" spans="2:49" x14ac:dyDescent="0.25">
      <c r="B16" s="3">
        <v>10</v>
      </c>
      <c r="C16" s="3" t="str">
        <f>'LT Pro pirmas etapas'!B19</f>
        <v>LT 2</v>
      </c>
      <c r="D16" s="20" t="str">
        <f>'LT Pro pirmas etapas'!C19</f>
        <v>GEDIMINAS LEVICKAS</v>
      </c>
      <c r="E16" s="26">
        <f>'LT Pro pirmas etapas'!G19</f>
        <v>31.5</v>
      </c>
      <c r="F16" s="22">
        <f>'LT Pro antras etapas'!G18</f>
        <v>58.7</v>
      </c>
      <c r="G16" s="9">
        <v>0</v>
      </c>
      <c r="H16" s="9">
        <f>'LT Pro ketvirtas etapas'!G15</f>
        <v>68.3</v>
      </c>
      <c r="I16" s="9"/>
      <c r="J16" s="9"/>
      <c r="K16" s="33">
        <f t="shared" si="0"/>
        <v>158.5</v>
      </c>
      <c r="AG16" s="4">
        <v>10</v>
      </c>
      <c r="AH16" s="4" t="e">
        <f>#REF!</f>
        <v>#REF!</v>
      </c>
      <c r="AI16" s="4" t="e">
        <f>#REF!</f>
        <v>#REF!</v>
      </c>
      <c r="AJ16" s="4" t="e">
        <f>#REF!</f>
        <v>#REF!</v>
      </c>
      <c r="AK16" s="5" t="e">
        <f>ROUND(#REF!,2)</f>
        <v>#REF!</v>
      </c>
      <c r="AM16" s="4" t="e">
        <f t="shared" si="1"/>
        <v>#REF!</v>
      </c>
      <c r="AO16" s="5" t="e">
        <f t="shared" si="7"/>
        <v>#REF!</v>
      </c>
      <c r="AP16" s="4" t="e">
        <f t="shared" si="2"/>
        <v>#REF!</v>
      </c>
      <c r="AR16" s="4">
        <v>10</v>
      </c>
      <c r="AS16" s="4" t="e">
        <f t="shared" si="3"/>
        <v>#N/A</v>
      </c>
      <c r="AU16" s="4" t="e">
        <f t="shared" ca="1" si="4"/>
        <v>#REF!</v>
      </c>
      <c r="AV16" s="4" t="e">
        <f t="shared" ca="1" si="5"/>
        <v>#REF!</v>
      </c>
      <c r="AW16" s="4" t="e">
        <f t="shared" ca="1" si="6"/>
        <v>#REF!</v>
      </c>
    </row>
    <row r="17" spans="2:51" x14ac:dyDescent="0.25">
      <c r="B17" s="3">
        <v>11</v>
      </c>
      <c r="C17" s="3" t="str">
        <f>'LT Pro pirmas etapas'!B25</f>
        <v>LT 86</v>
      </c>
      <c r="D17" s="20" t="str">
        <f>'LT Pro pirmas etapas'!C25</f>
        <v>GEDIMINAS IVANAUSKAS</v>
      </c>
      <c r="E17" s="26">
        <f>'LT Pro pirmas etapas'!G25</f>
        <v>0</v>
      </c>
      <c r="F17" s="22">
        <f>'LT Pro antras etapas'!G25</f>
        <v>57</v>
      </c>
      <c r="G17" s="9">
        <f>'LT Pro trečias etapas'!G15</f>
        <v>31.1</v>
      </c>
      <c r="H17" s="9">
        <f>'LT Pro ketvirtas etapas'!G22</f>
        <v>55</v>
      </c>
      <c r="I17" s="9"/>
      <c r="J17" s="9"/>
      <c r="K17" s="33">
        <f t="shared" si="0"/>
        <v>143.1</v>
      </c>
      <c r="AG17" s="4">
        <v>11</v>
      </c>
      <c r="AH17" s="4" t="e">
        <f>#REF!</f>
        <v>#REF!</v>
      </c>
      <c r="AI17" s="4" t="e">
        <f>#REF!</f>
        <v>#REF!</v>
      </c>
      <c r="AJ17" s="4" t="e">
        <f>#REF!</f>
        <v>#REF!</v>
      </c>
      <c r="AK17" s="5" t="e">
        <f>ROUND(#REF!,2)</f>
        <v>#REF!</v>
      </c>
      <c r="AM17" s="4" t="e">
        <f t="shared" si="1"/>
        <v>#REF!</v>
      </c>
      <c r="AO17" s="5" t="e">
        <f t="shared" si="7"/>
        <v>#REF!</v>
      </c>
      <c r="AP17" s="4" t="e">
        <f t="shared" si="2"/>
        <v>#REF!</v>
      </c>
      <c r="AR17" s="4">
        <v>11</v>
      </c>
      <c r="AS17" s="4" t="e">
        <f t="shared" si="3"/>
        <v>#N/A</v>
      </c>
      <c r="AU17" s="4" t="e">
        <f t="shared" ca="1" si="4"/>
        <v>#REF!</v>
      </c>
      <c r="AV17" s="4" t="e">
        <f t="shared" ca="1" si="5"/>
        <v>#REF!</v>
      </c>
      <c r="AW17" s="4" t="e">
        <f t="shared" ca="1" si="6"/>
        <v>#REF!</v>
      </c>
    </row>
    <row r="18" spans="2:51" x14ac:dyDescent="0.25">
      <c r="B18" s="3">
        <v>12</v>
      </c>
      <c r="C18" s="3" t="str">
        <f>'LT Pro pirmas etapas'!B16</f>
        <v>LT 23</v>
      </c>
      <c r="D18" s="20" t="str">
        <f>'LT Pro pirmas etapas'!C16</f>
        <v>DŽIUGAS MATUSEVIČIUS</v>
      </c>
      <c r="E18" s="26">
        <f>'LT Pro pirmas etapas'!G16</f>
        <v>60.9</v>
      </c>
      <c r="F18" s="22">
        <f>'LT Pro antras etapas'!G15</f>
        <v>68.3</v>
      </c>
      <c r="G18" s="9">
        <v>0</v>
      </c>
      <c r="H18" s="9">
        <v>0</v>
      </c>
      <c r="I18" s="9"/>
      <c r="J18" s="9"/>
      <c r="K18" s="33">
        <f t="shared" si="0"/>
        <v>129.19999999999999</v>
      </c>
      <c r="AG18" s="4">
        <v>12</v>
      </c>
      <c r="AH18" s="4" t="e">
        <f>#REF!</f>
        <v>#REF!</v>
      </c>
      <c r="AI18" s="4" t="e">
        <f>#REF!</f>
        <v>#REF!</v>
      </c>
      <c r="AJ18" s="4" t="e">
        <f>#REF!</f>
        <v>#REF!</v>
      </c>
      <c r="AK18" s="5" t="e">
        <f>ROUND(#REF!,2)</f>
        <v>#REF!</v>
      </c>
      <c r="AM18" s="4" t="e">
        <f t="shared" si="1"/>
        <v>#REF!</v>
      </c>
      <c r="AO18" s="5" t="e">
        <f t="shared" si="7"/>
        <v>#REF!</v>
      </c>
      <c r="AP18" s="4" t="e">
        <f t="shared" si="2"/>
        <v>#REF!</v>
      </c>
      <c r="AR18" s="4">
        <v>12</v>
      </c>
      <c r="AS18" s="4" t="e">
        <f t="shared" si="3"/>
        <v>#N/A</v>
      </c>
      <c r="AU18" s="4" t="e">
        <f t="shared" ca="1" si="4"/>
        <v>#REF!</v>
      </c>
      <c r="AV18" s="4" t="e">
        <f t="shared" ca="1" si="5"/>
        <v>#REF!</v>
      </c>
      <c r="AW18" s="4" t="e">
        <f t="shared" ca="1" si="6"/>
        <v>#REF!</v>
      </c>
    </row>
    <row r="19" spans="2:51" x14ac:dyDescent="0.25">
      <c r="B19" s="3">
        <v>13</v>
      </c>
      <c r="C19" s="3" t="s">
        <v>65</v>
      </c>
      <c r="D19" s="20" t="s">
        <v>96</v>
      </c>
      <c r="E19" s="26">
        <v>0</v>
      </c>
      <c r="F19" s="66">
        <f>'LT Pro antras etapas'!G17</f>
        <v>67.099999999999994</v>
      </c>
      <c r="G19" s="9">
        <v>0</v>
      </c>
      <c r="H19" s="9">
        <f>'LT Pro ketvirtas etapas'!G24</f>
        <v>54.1</v>
      </c>
      <c r="I19" s="9"/>
      <c r="J19" s="9"/>
      <c r="K19" s="33">
        <f t="shared" si="0"/>
        <v>121.19999999999999</v>
      </c>
      <c r="AG19" s="4">
        <v>13</v>
      </c>
      <c r="AH19" s="4" t="e">
        <f>#REF!</f>
        <v>#REF!</v>
      </c>
      <c r="AI19" s="4" t="e">
        <f>#REF!</f>
        <v>#REF!</v>
      </c>
      <c r="AJ19" s="4" t="e">
        <f>#REF!</f>
        <v>#REF!</v>
      </c>
      <c r="AK19" s="5" t="e">
        <f>ROUND(#REF!,2)</f>
        <v>#REF!</v>
      </c>
      <c r="AM19" s="4" t="e">
        <f t="shared" si="1"/>
        <v>#REF!</v>
      </c>
      <c r="AO19" s="5" t="e">
        <f t="shared" si="7"/>
        <v>#REF!</v>
      </c>
      <c r="AP19" s="4" t="e">
        <f t="shared" si="2"/>
        <v>#REF!</v>
      </c>
      <c r="AR19" s="4">
        <v>13</v>
      </c>
      <c r="AS19" s="4" t="e">
        <f t="shared" si="3"/>
        <v>#N/A</v>
      </c>
      <c r="AU19" s="4" t="e">
        <f t="shared" ca="1" si="4"/>
        <v>#REF!</v>
      </c>
      <c r="AV19" s="4" t="e">
        <f t="shared" ca="1" si="5"/>
        <v>#REF!</v>
      </c>
      <c r="AW19" s="4" t="e">
        <f t="shared" ca="1" si="6"/>
        <v>#REF!</v>
      </c>
    </row>
    <row r="20" spans="2:51" x14ac:dyDescent="0.25">
      <c r="B20" s="3">
        <v>14</v>
      </c>
      <c r="C20" s="3" t="str">
        <f>'LT Pro pirmas etapas'!B23</f>
        <v>LT 14</v>
      </c>
      <c r="D20" s="20" t="str">
        <f>'LT Pro pirmas etapas'!C23</f>
        <v>ARŪNAS ČERNEVIČIUS</v>
      </c>
      <c r="E20" s="26">
        <f>'LT Pro pirmas etapas'!G23</f>
        <v>0</v>
      </c>
      <c r="F20" s="22">
        <f>'LT Pro antras etapas'!G22</f>
        <v>57.9</v>
      </c>
      <c r="G20" s="9">
        <v>0</v>
      </c>
      <c r="H20" s="9">
        <f>'LT Pro ketvirtas etapas'!G19</f>
        <v>55.9</v>
      </c>
      <c r="I20" s="9"/>
      <c r="J20" s="9"/>
      <c r="K20" s="33">
        <f t="shared" si="0"/>
        <v>113.8</v>
      </c>
      <c r="AG20" s="4">
        <v>14</v>
      </c>
      <c r="AH20" s="4" t="e">
        <f>#REF!</f>
        <v>#REF!</v>
      </c>
      <c r="AI20" s="4" t="e">
        <f>#REF!</f>
        <v>#REF!</v>
      </c>
      <c r="AJ20" s="4" t="e">
        <f>#REF!</f>
        <v>#REF!</v>
      </c>
      <c r="AK20" s="5" t="e">
        <f>ROUND(#REF!,2)</f>
        <v>#REF!</v>
      </c>
      <c r="AM20" s="4" t="e">
        <f t="shared" si="1"/>
        <v>#REF!</v>
      </c>
      <c r="AO20" s="5" t="e">
        <f t="shared" si="7"/>
        <v>#REF!</v>
      </c>
      <c r="AP20" s="4" t="e">
        <f t="shared" ref="AP20:AP35" si="8">RANK(AO20,$AO$7:$AO$41)</f>
        <v>#REF!</v>
      </c>
      <c r="AR20" s="4">
        <v>14</v>
      </c>
      <c r="AS20" s="4" t="e">
        <f t="shared" si="3"/>
        <v>#N/A</v>
      </c>
      <c r="AU20" s="4" t="e">
        <f t="shared" ca="1" si="4"/>
        <v>#REF!</v>
      </c>
      <c r="AV20" s="4" t="e">
        <f t="shared" ca="1" si="5"/>
        <v>#REF!</v>
      </c>
      <c r="AW20" s="4" t="e">
        <f t="shared" ca="1" si="6"/>
        <v>#REF!</v>
      </c>
    </row>
    <row r="21" spans="2:51" x14ac:dyDescent="0.25">
      <c r="B21" s="3">
        <v>15</v>
      </c>
      <c r="C21" s="3" t="str">
        <f>'LT Pro pirmas etapas'!B22</f>
        <v>LT 11</v>
      </c>
      <c r="D21" s="64" t="str">
        <f>'LT Pro pirmas etapas'!C22</f>
        <v>ARTŪRAS RAVLUŠKEVIČIUS</v>
      </c>
      <c r="E21" s="27">
        <f>'LT Pro pirmas etapas'!G22</f>
        <v>0</v>
      </c>
      <c r="F21" s="22">
        <f>'LT Pro antras etapas'!G27</f>
        <v>31.4</v>
      </c>
      <c r="G21" s="9">
        <v>0</v>
      </c>
      <c r="H21" s="9">
        <f>'LT Pro ketvirtas etapas'!G18</f>
        <v>56.4</v>
      </c>
      <c r="I21" s="9"/>
      <c r="J21" s="9"/>
      <c r="K21" s="33">
        <f t="shared" si="0"/>
        <v>87.8</v>
      </c>
      <c r="AG21" s="4">
        <v>15</v>
      </c>
      <c r="AH21" s="4" t="e">
        <f>#REF!</f>
        <v>#REF!</v>
      </c>
      <c r="AI21" s="4" t="e">
        <f>#REF!</f>
        <v>#REF!</v>
      </c>
      <c r="AJ21" s="4" t="e">
        <f>#REF!</f>
        <v>#REF!</v>
      </c>
      <c r="AK21" s="5" t="e">
        <f>ROUND(#REF!,2)</f>
        <v>#REF!</v>
      </c>
      <c r="AM21" s="4" t="e">
        <f t="shared" si="1"/>
        <v>#REF!</v>
      </c>
      <c r="AO21" s="5" t="e">
        <f t="shared" si="7"/>
        <v>#REF!</v>
      </c>
      <c r="AP21" s="4" t="e">
        <f t="shared" si="8"/>
        <v>#REF!</v>
      </c>
      <c r="AR21" s="4">
        <v>15</v>
      </c>
      <c r="AS21" s="4" t="e">
        <f t="shared" si="3"/>
        <v>#N/A</v>
      </c>
      <c r="AU21" s="4" t="e">
        <f t="shared" ca="1" si="4"/>
        <v>#REF!</v>
      </c>
      <c r="AV21" s="4" t="e">
        <f t="shared" ca="1" si="5"/>
        <v>#REF!</v>
      </c>
      <c r="AW21" s="4" t="e">
        <f t="shared" ca="1" si="6"/>
        <v>#REF!</v>
      </c>
    </row>
    <row r="22" spans="2:51" x14ac:dyDescent="0.25">
      <c r="B22" s="3">
        <v>16</v>
      </c>
      <c r="C22" s="3" t="str">
        <f>'Dalyvių sąrašas'!C29</f>
        <v>LT 34</v>
      </c>
      <c r="D22" s="20" t="s">
        <v>101</v>
      </c>
      <c r="E22" s="27">
        <v>0</v>
      </c>
      <c r="F22" s="22">
        <f>'LT Pro antras etapas'!G30</f>
        <v>29.9</v>
      </c>
      <c r="G22" s="9">
        <v>0</v>
      </c>
      <c r="H22" s="9">
        <f>'LT Pro ketvirtas etapas'!G21</f>
        <v>55.8</v>
      </c>
      <c r="I22" s="9"/>
      <c r="J22" s="9"/>
      <c r="K22" s="33">
        <f t="shared" si="0"/>
        <v>85.699999999999989</v>
      </c>
      <c r="AG22" s="4">
        <v>16</v>
      </c>
      <c r="AH22" s="4" t="e">
        <f>#REF!</f>
        <v>#REF!</v>
      </c>
      <c r="AI22" s="4" t="e">
        <f>#REF!</f>
        <v>#REF!</v>
      </c>
      <c r="AJ22" s="4" t="e">
        <f>#REF!</f>
        <v>#REF!</v>
      </c>
      <c r="AK22" s="5" t="e">
        <f>ROUND(#REF!,2)</f>
        <v>#REF!</v>
      </c>
      <c r="AM22" s="4" t="e">
        <f t="shared" si="1"/>
        <v>#REF!</v>
      </c>
      <c r="AO22" s="5" t="e">
        <f t="shared" si="7"/>
        <v>#REF!</v>
      </c>
      <c r="AP22" s="4" t="e">
        <f t="shared" si="8"/>
        <v>#REF!</v>
      </c>
      <c r="AR22" s="4">
        <v>16</v>
      </c>
      <c r="AS22" s="4" t="e">
        <f t="shared" si="3"/>
        <v>#N/A</v>
      </c>
      <c r="AU22" s="4" t="e">
        <f t="shared" ca="1" si="4"/>
        <v>#REF!</v>
      </c>
      <c r="AV22" s="4" t="e">
        <f t="shared" ca="1" si="5"/>
        <v>#REF!</v>
      </c>
      <c r="AW22" s="4" t="e">
        <f t="shared" ca="1" si="6"/>
        <v>#REF!</v>
      </c>
    </row>
    <row r="23" spans="2:51" x14ac:dyDescent="0.25">
      <c r="B23" s="3">
        <v>17</v>
      </c>
      <c r="C23" s="3" t="s">
        <v>66</v>
      </c>
      <c r="D23" s="20" t="s">
        <v>99</v>
      </c>
      <c r="E23" s="27">
        <v>0</v>
      </c>
      <c r="F23" s="22">
        <f>'LT Pro antras etapas'!G28</f>
        <v>30</v>
      </c>
      <c r="G23" s="9">
        <v>0</v>
      </c>
      <c r="H23" s="9">
        <f>'LT Pro ketvirtas etapas'!G25</f>
        <v>51.7</v>
      </c>
      <c r="I23" s="9"/>
      <c r="J23" s="9"/>
      <c r="K23" s="33">
        <f t="shared" si="0"/>
        <v>81.7</v>
      </c>
      <c r="AG23" s="4">
        <v>17</v>
      </c>
      <c r="AH23" s="4" t="e">
        <f>#REF!</f>
        <v>#REF!</v>
      </c>
      <c r="AI23" s="4" t="e">
        <f>#REF!</f>
        <v>#REF!</v>
      </c>
      <c r="AJ23" s="4" t="e">
        <f>#REF!</f>
        <v>#REF!</v>
      </c>
      <c r="AK23" s="5" t="e">
        <f>ROUND(#REF!,2)</f>
        <v>#REF!</v>
      </c>
      <c r="AM23" s="4" t="e">
        <f t="shared" si="1"/>
        <v>#REF!</v>
      </c>
      <c r="AO23" s="5" t="e">
        <f t="shared" si="7"/>
        <v>#REF!</v>
      </c>
      <c r="AP23" s="4" t="e">
        <f t="shared" si="8"/>
        <v>#REF!</v>
      </c>
      <c r="AR23" s="4">
        <v>17</v>
      </c>
      <c r="AS23" s="4" t="e">
        <f t="shared" si="3"/>
        <v>#N/A</v>
      </c>
      <c r="AU23" s="4" t="e">
        <f t="shared" ca="1" si="4"/>
        <v>#REF!</v>
      </c>
      <c r="AV23" s="4" t="e">
        <f t="shared" ca="1" si="5"/>
        <v>#REF!</v>
      </c>
      <c r="AW23" s="4" t="e">
        <f t="shared" ca="1" si="6"/>
        <v>#REF!</v>
      </c>
    </row>
    <row r="24" spans="2:51" x14ac:dyDescent="0.25">
      <c r="B24" s="3">
        <v>18</v>
      </c>
      <c r="C24" s="3" t="str">
        <f>'LT Pro pirmas etapas'!B20</f>
        <v>LT9</v>
      </c>
      <c r="D24" s="20" t="str">
        <f>'LT Pro pirmas etapas'!C20</f>
        <v>EVALDAS KOVALENKA</v>
      </c>
      <c r="E24" s="27">
        <f>'LT Pro pirmas etapas'!G20</f>
        <v>30.5</v>
      </c>
      <c r="F24" s="22">
        <f>'LT Pro antras etapas'!G26</f>
        <v>31.7</v>
      </c>
      <c r="G24" s="9">
        <v>0</v>
      </c>
      <c r="H24" s="9">
        <v>0</v>
      </c>
      <c r="I24" s="9"/>
      <c r="J24" s="9"/>
      <c r="K24" s="33">
        <f t="shared" si="0"/>
        <v>62.2</v>
      </c>
      <c r="AG24" s="4">
        <v>18</v>
      </c>
      <c r="AH24" s="4" t="e">
        <f>#REF!</f>
        <v>#REF!</v>
      </c>
      <c r="AI24" s="4" t="e">
        <f>#REF!</f>
        <v>#REF!</v>
      </c>
      <c r="AJ24" s="4" t="e">
        <f>#REF!</f>
        <v>#REF!</v>
      </c>
      <c r="AK24" s="5" t="e">
        <f>ROUND(#REF!,2)</f>
        <v>#REF!</v>
      </c>
      <c r="AM24" s="4" t="e">
        <f t="shared" si="1"/>
        <v>#REF!</v>
      </c>
      <c r="AO24" s="5" t="e">
        <f t="shared" si="7"/>
        <v>#REF!</v>
      </c>
      <c r="AP24" s="4" t="e">
        <f t="shared" si="8"/>
        <v>#REF!</v>
      </c>
      <c r="AR24" s="4">
        <v>18</v>
      </c>
      <c r="AS24" s="4" t="e">
        <f t="shared" si="3"/>
        <v>#N/A</v>
      </c>
      <c r="AU24" s="4" t="e">
        <f t="shared" ca="1" si="4"/>
        <v>#REF!</v>
      </c>
      <c r="AV24" s="4" t="e">
        <f t="shared" ca="1" si="5"/>
        <v>#REF!</v>
      </c>
      <c r="AW24" s="4" t="e">
        <f t="shared" ca="1" si="6"/>
        <v>#REF!</v>
      </c>
    </row>
    <row r="25" spans="2:51" x14ac:dyDescent="0.25">
      <c r="B25" s="3">
        <v>19</v>
      </c>
      <c r="C25" s="3" t="str">
        <f>'Dalyvių sąrašas'!C30</f>
        <v>LT 31</v>
      </c>
      <c r="D25" s="20" t="s">
        <v>97</v>
      </c>
      <c r="E25" s="27">
        <v>0</v>
      </c>
      <c r="F25" s="26">
        <f>'LT Pro antras etapas'!G20</f>
        <v>58.2</v>
      </c>
      <c r="G25" s="9">
        <v>0</v>
      </c>
      <c r="H25" s="9">
        <v>0</v>
      </c>
      <c r="I25" s="9"/>
      <c r="J25" s="9"/>
      <c r="K25" s="33">
        <f t="shared" si="0"/>
        <v>58.2</v>
      </c>
      <c r="AG25" s="4">
        <v>19</v>
      </c>
      <c r="AH25" s="4" t="e">
        <f>#REF!</f>
        <v>#REF!</v>
      </c>
      <c r="AI25" s="4" t="e">
        <f>#REF!</f>
        <v>#REF!</v>
      </c>
      <c r="AJ25" s="4" t="e">
        <f>#REF!</f>
        <v>#REF!</v>
      </c>
      <c r="AK25" s="5" t="e">
        <f>ROUND(#REF!,2)</f>
        <v>#REF!</v>
      </c>
      <c r="AM25" s="4" t="e">
        <f t="shared" si="1"/>
        <v>#REF!</v>
      </c>
      <c r="AO25" s="5" t="e">
        <f t="shared" si="7"/>
        <v>#REF!</v>
      </c>
      <c r="AP25" s="4" t="e">
        <f t="shared" si="8"/>
        <v>#REF!</v>
      </c>
      <c r="AR25" s="4">
        <v>19</v>
      </c>
      <c r="AS25" s="4" t="e">
        <f t="shared" si="3"/>
        <v>#N/A</v>
      </c>
      <c r="AU25" s="4" t="e">
        <f t="shared" ca="1" si="4"/>
        <v>#REF!</v>
      </c>
      <c r="AV25" s="4" t="e">
        <f t="shared" ca="1" si="5"/>
        <v>#REF!</v>
      </c>
      <c r="AW25" s="4" t="e">
        <f t="shared" ca="1" si="6"/>
        <v>#REF!</v>
      </c>
    </row>
    <row r="26" spans="2:51" x14ac:dyDescent="0.25">
      <c r="B26" s="3">
        <v>20</v>
      </c>
      <c r="C26" s="3" t="s">
        <v>60</v>
      </c>
      <c r="D26" s="20" t="s">
        <v>98</v>
      </c>
      <c r="E26" s="27">
        <v>0</v>
      </c>
      <c r="F26" s="26">
        <f>'LT Pro antras etapas'!G23</f>
        <v>57.5</v>
      </c>
      <c r="G26" s="9">
        <v>0</v>
      </c>
      <c r="H26" s="9">
        <v>0</v>
      </c>
      <c r="I26" s="9"/>
      <c r="J26" s="9"/>
      <c r="K26" s="33">
        <f t="shared" si="0"/>
        <v>57.5</v>
      </c>
      <c r="AG26" s="4">
        <v>20</v>
      </c>
      <c r="AH26" s="4" t="e">
        <f>#REF!</f>
        <v>#REF!</v>
      </c>
      <c r="AI26" s="4" t="e">
        <f>#REF!</f>
        <v>#REF!</v>
      </c>
      <c r="AJ26" s="4" t="e">
        <f>#REF!</f>
        <v>#REF!</v>
      </c>
      <c r="AK26" s="5" t="e">
        <f>ROUND(#REF!,2)</f>
        <v>#REF!</v>
      </c>
      <c r="AM26" s="4" t="e">
        <f t="shared" si="1"/>
        <v>#REF!</v>
      </c>
      <c r="AO26" s="5" t="e">
        <f t="shared" si="7"/>
        <v>#REF!</v>
      </c>
      <c r="AP26" s="4" t="e">
        <f t="shared" si="8"/>
        <v>#REF!</v>
      </c>
      <c r="AR26" s="4">
        <v>20</v>
      </c>
      <c r="AS26" s="4" t="e">
        <f t="shared" si="3"/>
        <v>#N/A</v>
      </c>
      <c r="AU26" s="4" t="e">
        <f t="shared" ca="1" si="4"/>
        <v>#REF!</v>
      </c>
      <c r="AV26" s="4" t="e">
        <f t="shared" ca="1" si="5"/>
        <v>#REF!</v>
      </c>
      <c r="AW26" s="4" t="e">
        <f t="shared" ca="1" si="6"/>
        <v>#REF!</v>
      </c>
    </row>
    <row r="27" spans="2:51" x14ac:dyDescent="0.25">
      <c r="B27" s="3">
        <v>21</v>
      </c>
      <c r="C27" s="3" t="str">
        <f>'Dalyvių sąrašas'!C28</f>
        <v>LT 187</v>
      </c>
      <c r="D27" s="20" t="s">
        <v>100</v>
      </c>
      <c r="E27" s="27">
        <v>0</v>
      </c>
      <c r="F27" s="26">
        <f>'LT Pro antras etapas'!G29</f>
        <v>30</v>
      </c>
      <c r="G27" s="9">
        <v>0</v>
      </c>
      <c r="H27" s="9">
        <v>0</v>
      </c>
      <c r="I27" s="9"/>
      <c r="J27" s="9"/>
      <c r="K27" s="33">
        <f t="shared" si="0"/>
        <v>30</v>
      </c>
      <c r="AG27" s="4">
        <v>21</v>
      </c>
      <c r="AH27" s="4" t="e">
        <f>#REF!</f>
        <v>#REF!</v>
      </c>
      <c r="AI27" s="4" t="e">
        <f>#REF!</f>
        <v>#REF!</v>
      </c>
      <c r="AJ27" s="4" t="e">
        <f>#REF!</f>
        <v>#REF!</v>
      </c>
      <c r="AK27" s="5" t="e">
        <f>ROUND(#REF!,2)</f>
        <v>#REF!</v>
      </c>
      <c r="AM27" s="4" t="e">
        <f t="shared" si="1"/>
        <v>#REF!</v>
      </c>
      <c r="AO27" s="5" t="e">
        <f t="shared" si="7"/>
        <v>#REF!</v>
      </c>
      <c r="AP27" s="4" t="e">
        <f t="shared" si="8"/>
        <v>#REF!</v>
      </c>
      <c r="AR27" s="4">
        <v>21</v>
      </c>
      <c r="AS27" s="4" t="e">
        <f t="shared" si="3"/>
        <v>#N/A</v>
      </c>
      <c r="AU27" s="4" t="e">
        <f t="shared" ca="1" si="4"/>
        <v>#REF!</v>
      </c>
      <c r="AV27" s="4" t="e">
        <f t="shared" ca="1" si="5"/>
        <v>#REF!</v>
      </c>
      <c r="AW27" s="4" t="e">
        <f t="shared" ca="1" si="6"/>
        <v>#REF!</v>
      </c>
    </row>
    <row r="28" spans="2:51" x14ac:dyDescent="0.25">
      <c r="B28" s="3">
        <v>22</v>
      </c>
      <c r="C28" s="3" t="s">
        <v>59</v>
      </c>
      <c r="D28" s="20" t="s">
        <v>102</v>
      </c>
      <c r="E28" s="27">
        <v>0</v>
      </c>
      <c r="F28" s="26">
        <f>'LT Pro antras etapas'!G31</f>
        <v>0</v>
      </c>
      <c r="G28" s="9">
        <v>0</v>
      </c>
      <c r="H28" s="9">
        <v>0</v>
      </c>
      <c r="I28" s="9"/>
      <c r="J28" s="9"/>
      <c r="K28" s="33">
        <f t="shared" si="0"/>
        <v>0</v>
      </c>
      <c r="AG28" s="4">
        <v>22</v>
      </c>
      <c r="AH28" s="4" t="e">
        <f>#REF!</f>
        <v>#REF!</v>
      </c>
      <c r="AI28" s="4" t="e">
        <f>#REF!</f>
        <v>#REF!</v>
      </c>
      <c r="AJ28" s="4" t="e">
        <f>#REF!</f>
        <v>#REF!</v>
      </c>
      <c r="AK28" s="5" t="e">
        <f>ROUND(#REF!,2)</f>
        <v>#REF!</v>
      </c>
      <c r="AM28" s="4" t="e">
        <f t="shared" si="1"/>
        <v>#REF!</v>
      </c>
      <c r="AO28" s="5" t="e">
        <f t="shared" si="7"/>
        <v>#REF!</v>
      </c>
      <c r="AP28" s="4" t="e">
        <f t="shared" si="8"/>
        <v>#REF!</v>
      </c>
      <c r="AR28" s="4">
        <v>22</v>
      </c>
      <c r="AS28" s="4" t="e">
        <f t="shared" si="3"/>
        <v>#N/A</v>
      </c>
      <c r="AU28" s="4" t="e">
        <f t="shared" ca="1" si="4"/>
        <v>#REF!</v>
      </c>
      <c r="AV28" s="4" t="e">
        <f t="shared" ca="1" si="5"/>
        <v>#REF!</v>
      </c>
      <c r="AW28" s="4" t="e">
        <f t="shared" ca="1" si="6"/>
        <v>#REF!</v>
      </c>
    </row>
    <row r="29" spans="2:51" s="4" customFormat="1" x14ac:dyDescent="0.25">
      <c r="B29" s="3">
        <v>23</v>
      </c>
      <c r="C29" s="3" t="str">
        <f>'Dalyvių sąrašas'!C31</f>
        <v>LT 45</v>
      </c>
      <c r="D29" s="20" t="s">
        <v>103</v>
      </c>
      <c r="E29" s="27">
        <v>0</v>
      </c>
      <c r="F29" s="26">
        <f>'LT Pro antras etapas'!G32</f>
        <v>0</v>
      </c>
      <c r="G29" s="9">
        <v>0</v>
      </c>
      <c r="H29" s="9">
        <v>0</v>
      </c>
      <c r="I29" s="9"/>
      <c r="J29" s="9"/>
      <c r="K29" s="33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6"/>
      <c r="AG29" s="4">
        <v>23</v>
      </c>
      <c r="AH29" s="4" t="e">
        <f>#REF!</f>
        <v>#REF!</v>
      </c>
      <c r="AI29" s="4" t="e">
        <f>#REF!</f>
        <v>#REF!</v>
      </c>
      <c r="AJ29" s="4" t="e">
        <f>#REF!</f>
        <v>#REF!</v>
      </c>
      <c r="AK29" s="5" t="e">
        <f>ROUND(#REF!,2)</f>
        <v>#REF!</v>
      </c>
      <c r="AM29" s="4" t="e">
        <f t="shared" si="1"/>
        <v>#REF!</v>
      </c>
      <c r="AO29" s="5" t="e">
        <f t="shared" si="7"/>
        <v>#REF!</v>
      </c>
      <c r="AP29" s="4" t="e">
        <f t="shared" si="8"/>
        <v>#REF!</v>
      </c>
      <c r="AR29" s="4">
        <v>23</v>
      </c>
      <c r="AS29" s="4" t="e">
        <f t="shared" si="3"/>
        <v>#N/A</v>
      </c>
      <c r="AU29" s="4" t="e">
        <f t="shared" ca="1" si="4"/>
        <v>#REF!</v>
      </c>
      <c r="AV29" s="4" t="e">
        <f t="shared" ca="1" si="5"/>
        <v>#REF!</v>
      </c>
      <c r="AW29" s="4" t="e">
        <f t="shared" ca="1" si="6"/>
        <v>#REF!</v>
      </c>
      <c r="AY29" s="6"/>
    </row>
    <row r="30" spans="2:51" s="4" customFormat="1" x14ac:dyDescent="0.25">
      <c r="B30" s="3">
        <v>24</v>
      </c>
      <c r="C30" s="3" t="s">
        <v>125</v>
      </c>
      <c r="D30" s="20" t="s">
        <v>124</v>
      </c>
      <c r="E30" s="23">
        <v>0</v>
      </c>
      <c r="F30" s="26">
        <v>0</v>
      </c>
      <c r="G30" s="9">
        <v>0</v>
      </c>
      <c r="H30" s="9">
        <v>0</v>
      </c>
      <c r="I30" s="9"/>
      <c r="J30" s="9"/>
      <c r="K30" s="9"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6"/>
      <c r="AG30" s="4">
        <v>23</v>
      </c>
      <c r="AH30" s="4" t="e">
        <f>#REF!</f>
        <v>#REF!</v>
      </c>
      <c r="AI30" s="4" t="e">
        <f>#REF!</f>
        <v>#REF!</v>
      </c>
      <c r="AJ30" s="4" t="e">
        <f>#REF!</f>
        <v>#REF!</v>
      </c>
      <c r="AK30" s="5" t="e">
        <f>ROUND(#REF!,2)</f>
        <v>#REF!</v>
      </c>
      <c r="AM30" s="4" t="e">
        <f t="shared" si="1"/>
        <v>#REF!</v>
      </c>
      <c r="AO30" s="5" t="e">
        <f t="shared" si="7"/>
        <v>#REF!</v>
      </c>
      <c r="AP30" s="4" t="e">
        <f t="shared" si="8"/>
        <v>#REF!</v>
      </c>
      <c r="AR30" s="4">
        <v>23</v>
      </c>
      <c r="AS30" s="4" t="e">
        <f t="shared" si="3"/>
        <v>#N/A</v>
      </c>
      <c r="AU30" s="4" t="e">
        <f t="shared" ca="1" si="4"/>
        <v>#REF!</v>
      </c>
      <c r="AV30" s="4" t="e">
        <f t="shared" ca="1" si="5"/>
        <v>#REF!</v>
      </c>
      <c r="AW30" s="4" t="e">
        <f t="shared" ca="1" si="6"/>
        <v>#REF!</v>
      </c>
      <c r="AY30" s="6"/>
    </row>
    <row r="31" spans="2:51" s="4" customFormat="1" x14ac:dyDescent="0.25">
      <c r="B31" s="3">
        <v>25</v>
      </c>
      <c r="C31" s="3"/>
      <c r="D31" s="20"/>
      <c r="E31" s="23"/>
      <c r="F31" s="26"/>
      <c r="G31" s="9"/>
      <c r="H31" s="9"/>
      <c r="I31" s="9"/>
      <c r="J31" s="9"/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6"/>
      <c r="AG31" s="4">
        <v>24</v>
      </c>
      <c r="AH31" s="4" t="e">
        <f>#REF!</f>
        <v>#REF!</v>
      </c>
      <c r="AI31" s="4" t="e">
        <f>#REF!</f>
        <v>#REF!</v>
      </c>
      <c r="AJ31" s="4" t="e">
        <f>#REF!</f>
        <v>#REF!</v>
      </c>
      <c r="AK31" s="5" t="e">
        <f>ROUND(#REF!,2)</f>
        <v>#REF!</v>
      </c>
      <c r="AM31" s="4" t="e">
        <f t="shared" si="1"/>
        <v>#REF!</v>
      </c>
      <c r="AO31" s="5" t="e">
        <f t="shared" si="7"/>
        <v>#REF!</v>
      </c>
      <c r="AP31" s="4" t="e">
        <f t="shared" si="8"/>
        <v>#REF!</v>
      </c>
      <c r="AR31" s="4">
        <v>24</v>
      </c>
      <c r="AS31" s="4" t="e">
        <f t="shared" si="3"/>
        <v>#N/A</v>
      </c>
      <c r="AU31" s="4" t="e">
        <f t="shared" ca="1" si="4"/>
        <v>#REF!</v>
      </c>
      <c r="AV31" s="4" t="e">
        <f t="shared" ca="1" si="5"/>
        <v>#REF!</v>
      </c>
      <c r="AW31" s="4" t="e">
        <f t="shared" ca="1" si="6"/>
        <v>#REF!</v>
      </c>
      <c r="AY31" s="6"/>
    </row>
    <row r="32" spans="2:51" s="4" customFormat="1" x14ac:dyDescent="0.25">
      <c r="B32" s="3">
        <v>26</v>
      </c>
      <c r="C32" s="3"/>
      <c r="D32" s="20"/>
      <c r="E32" s="23"/>
      <c r="F32" s="26"/>
      <c r="G32" s="9"/>
      <c r="H32" s="9"/>
      <c r="I32" s="9"/>
      <c r="J32" s="9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6"/>
      <c r="AG32" s="4">
        <v>25</v>
      </c>
      <c r="AH32" s="4" t="e">
        <f>#REF!</f>
        <v>#REF!</v>
      </c>
      <c r="AI32" s="4" t="e">
        <f>#REF!</f>
        <v>#REF!</v>
      </c>
      <c r="AJ32" s="4" t="e">
        <f>#REF!</f>
        <v>#REF!</v>
      </c>
      <c r="AK32" s="5" t="e">
        <f>ROUND(#REF!,2)</f>
        <v>#REF!</v>
      </c>
      <c r="AM32" s="4" t="e">
        <f t="shared" si="1"/>
        <v>#REF!</v>
      </c>
      <c r="AO32" s="5" t="e">
        <f t="shared" si="7"/>
        <v>#REF!</v>
      </c>
      <c r="AP32" s="4" t="e">
        <f t="shared" si="8"/>
        <v>#REF!</v>
      </c>
      <c r="AR32" s="4">
        <v>25</v>
      </c>
      <c r="AS32" s="4" t="e">
        <f t="shared" si="3"/>
        <v>#N/A</v>
      </c>
      <c r="AU32" s="4" t="e">
        <f t="shared" ca="1" si="4"/>
        <v>#REF!</v>
      </c>
      <c r="AV32" s="4" t="e">
        <f t="shared" ca="1" si="5"/>
        <v>#REF!</v>
      </c>
      <c r="AW32" s="4" t="e">
        <f t="shared" ca="1" si="6"/>
        <v>#REF!</v>
      </c>
      <c r="AY32" s="6"/>
    </row>
    <row r="33" spans="2:51" s="4" customFormat="1" x14ac:dyDescent="0.25">
      <c r="B33" s="3">
        <v>27</v>
      </c>
      <c r="C33" s="3"/>
      <c r="D33" s="20"/>
      <c r="E33" s="28"/>
      <c r="F33" s="26"/>
      <c r="G33" s="9"/>
      <c r="H33" s="9"/>
      <c r="I33" s="9"/>
      <c r="J33" s="9"/>
      <c r="K33" s="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6"/>
      <c r="AG33" s="4">
        <v>26</v>
      </c>
      <c r="AH33" s="4" t="e">
        <f>#REF!</f>
        <v>#REF!</v>
      </c>
      <c r="AI33" s="4" t="e">
        <f>#REF!</f>
        <v>#REF!</v>
      </c>
      <c r="AJ33" s="4" t="e">
        <f>#REF!</f>
        <v>#REF!</v>
      </c>
      <c r="AK33" s="5" t="e">
        <f>ROUND(#REF!,2)</f>
        <v>#REF!</v>
      </c>
      <c r="AM33" s="4" t="e">
        <f t="shared" si="1"/>
        <v>#REF!</v>
      </c>
      <c r="AO33" s="5" t="e">
        <f t="shared" si="7"/>
        <v>#REF!</v>
      </c>
      <c r="AP33" s="4" t="e">
        <f t="shared" si="8"/>
        <v>#REF!</v>
      </c>
      <c r="AR33" s="4">
        <v>26</v>
      </c>
      <c r="AS33" s="4" t="e">
        <f t="shared" si="3"/>
        <v>#N/A</v>
      </c>
      <c r="AU33" s="4" t="e">
        <f t="shared" ca="1" si="4"/>
        <v>#REF!</v>
      </c>
      <c r="AV33" s="4" t="e">
        <f t="shared" ca="1" si="5"/>
        <v>#REF!</v>
      </c>
      <c r="AW33" s="4" t="e">
        <f t="shared" ca="1" si="6"/>
        <v>#REF!</v>
      </c>
      <c r="AY33" s="6"/>
    </row>
    <row r="34" spans="2:51" s="4" customFormat="1" x14ac:dyDescent="0.25">
      <c r="B34" s="3">
        <v>28</v>
      </c>
      <c r="C34" s="3"/>
      <c r="D34" s="20"/>
      <c r="E34" s="23"/>
      <c r="F34" s="23"/>
      <c r="G34" s="9"/>
      <c r="H34" s="9"/>
      <c r="I34" s="9"/>
      <c r="J34" s="9"/>
      <c r="K34" s="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6"/>
      <c r="AG34" s="4">
        <v>27</v>
      </c>
      <c r="AH34" s="4" t="e">
        <f>#REF!</f>
        <v>#REF!</v>
      </c>
      <c r="AI34" s="4" t="e">
        <f>#REF!</f>
        <v>#REF!</v>
      </c>
      <c r="AJ34" s="4" t="e">
        <f>#REF!</f>
        <v>#REF!</v>
      </c>
      <c r="AK34" s="5" t="e">
        <f>ROUND(#REF!,2)</f>
        <v>#REF!</v>
      </c>
      <c r="AM34" s="4" t="e">
        <f t="shared" si="1"/>
        <v>#REF!</v>
      </c>
      <c r="AO34" s="5" t="e">
        <f t="shared" si="7"/>
        <v>#REF!</v>
      </c>
      <c r="AP34" s="4" t="e">
        <f t="shared" si="8"/>
        <v>#REF!</v>
      </c>
      <c r="AR34" s="4">
        <v>27</v>
      </c>
      <c r="AS34" s="4" t="e">
        <f t="shared" si="3"/>
        <v>#N/A</v>
      </c>
      <c r="AU34" s="4" t="e">
        <f t="shared" ca="1" si="4"/>
        <v>#REF!</v>
      </c>
      <c r="AV34" s="4" t="e">
        <f t="shared" ca="1" si="5"/>
        <v>#REF!</v>
      </c>
      <c r="AW34" s="4" t="e">
        <f t="shared" ca="1" si="6"/>
        <v>#REF!</v>
      </c>
      <c r="AY34" s="6"/>
    </row>
    <row r="35" spans="2:51" s="4" customFormat="1" x14ac:dyDescent="0.25">
      <c r="B35" s="3">
        <v>29</v>
      </c>
      <c r="C35" s="3"/>
      <c r="D35" s="20"/>
      <c r="E35" s="23"/>
      <c r="F35" s="23"/>
      <c r="G35" s="9"/>
      <c r="H35" s="9"/>
      <c r="I35" s="9"/>
      <c r="J35" s="9"/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6"/>
      <c r="AG35" s="4">
        <v>28</v>
      </c>
      <c r="AH35" s="4" t="e">
        <f>#REF!</f>
        <v>#REF!</v>
      </c>
      <c r="AI35" s="4" t="e">
        <f>#REF!</f>
        <v>#REF!</v>
      </c>
      <c r="AJ35" s="4" t="e">
        <f>#REF!</f>
        <v>#REF!</v>
      </c>
      <c r="AK35" s="5" t="e">
        <f>ROUND(#REF!,2)</f>
        <v>#REF!</v>
      </c>
      <c r="AM35" s="4" t="e">
        <f t="shared" si="1"/>
        <v>#REF!</v>
      </c>
      <c r="AO35" s="5" t="e">
        <f t="shared" si="7"/>
        <v>#REF!</v>
      </c>
      <c r="AP35" s="4" t="e">
        <f t="shared" si="8"/>
        <v>#REF!</v>
      </c>
      <c r="AR35" s="4">
        <v>28</v>
      </c>
      <c r="AS35" s="4" t="e">
        <f t="shared" si="3"/>
        <v>#N/A</v>
      </c>
      <c r="AU35" s="4" t="e">
        <f t="shared" ca="1" si="4"/>
        <v>#REF!</v>
      </c>
      <c r="AV35" s="4" t="e">
        <f t="shared" ca="1" si="5"/>
        <v>#REF!</v>
      </c>
      <c r="AW35" s="4" t="e">
        <f t="shared" ca="1" si="6"/>
        <v>#REF!</v>
      </c>
      <c r="AY35" s="6"/>
    </row>
    <row r="36" spans="2:51" s="4" customFormat="1" x14ac:dyDescent="0.25">
      <c r="B36" s="3">
        <v>30</v>
      </c>
      <c r="C36" s="3"/>
      <c r="D36" s="21"/>
      <c r="E36" s="23"/>
      <c r="F36" s="23"/>
      <c r="G36" s="9"/>
      <c r="H36" s="9"/>
      <c r="I36" s="9"/>
      <c r="J36" s="9"/>
      <c r="K36" s="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6"/>
      <c r="AK36" s="5"/>
      <c r="AO36" s="5"/>
      <c r="AY36" s="6"/>
    </row>
    <row r="37" spans="2:51" s="4" customFormat="1" x14ac:dyDescent="0.25">
      <c r="B37" s="3"/>
      <c r="C37" s="3"/>
      <c r="D37" s="21"/>
      <c r="E37" s="23"/>
      <c r="F37" s="23"/>
      <c r="G37" s="9"/>
      <c r="H37" s="9"/>
      <c r="I37" s="9"/>
      <c r="J37" s="9"/>
      <c r="K37" s="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6"/>
      <c r="AK37" s="5"/>
      <c r="AO37" s="5"/>
      <c r="AY37" s="6"/>
    </row>
    <row r="38" spans="2:51" s="4" customFormat="1" x14ac:dyDescent="0.25">
      <c r="B38" s="3"/>
      <c r="C38" s="3"/>
      <c r="D38" s="21"/>
      <c r="E38" s="23"/>
      <c r="F38" s="23"/>
      <c r="G38" s="9"/>
      <c r="H38" s="9"/>
      <c r="I38" s="9"/>
      <c r="J38" s="9"/>
      <c r="K38" s="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6"/>
      <c r="AK38" s="5"/>
      <c r="AO38" s="5"/>
      <c r="AY38" s="6"/>
    </row>
    <row r="39" spans="2:51" s="4" customFormat="1" ht="14.1" customHeight="1" x14ac:dyDescent="0.25">
      <c r="B39" s="3"/>
      <c r="C39" s="3"/>
      <c r="D39" s="21"/>
      <c r="E39" s="24"/>
      <c r="F39" s="23"/>
      <c r="G39" s="9"/>
      <c r="H39" s="9"/>
      <c r="I39" s="9"/>
      <c r="J39" s="9"/>
      <c r="K39" s="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6"/>
      <c r="AK39" s="5"/>
      <c r="AO39" s="5"/>
      <c r="AY39" s="6"/>
    </row>
    <row r="40" spans="2:51" s="4" customFormat="1" x14ac:dyDescent="0.25">
      <c r="B40" s="3"/>
      <c r="C40" s="3"/>
      <c r="D40" s="21"/>
      <c r="E40" s="23"/>
      <c r="F40" s="23"/>
      <c r="G40" s="9"/>
      <c r="H40" s="9"/>
      <c r="I40" s="9"/>
      <c r="J40" s="9"/>
      <c r="K40" s="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6"/>
      <c r="AK40" s="5"/>
      <c r="AO40" s="5"/>
      <c r="AY40" s="6"/>
    </row>
    <row r="41" spans="2:51" s="4" customFormat="1" ht="15.75" thickBot="1" x14ac:dyDescent="0.3">
      <c r="B41" s="3"/>
      <c r="C41" s="3"/>
      <c r="D41" s="21"/>
      <c r="E41" s="25"/>
      <c r="F41" s="25"/>
      <c r="G41" s="9"/>
      <c r="H41" s="9"/>
      <c r="I41" s="9"/>
      <c r="J41" s="9"/>
      <c r="K41" s="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6"/>
      <c r="AK41" s="5"/>
      <c r="AO41" s="5"/>
      <c r="AY41" s="6"/>
    </row>
  </sheetData>
  <sheetProtection selectLockedCells="1" selectUnlockedCells="1"/>
  <sortState ref="B7:K34">
    <sortCondition descending="1" ref="K7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Dalyvių sąrašas</vt:lpstr>
      <vt:lpstr>LT Pro pirmas etapas</vt:lpstr>
      <vt:lpstr>LT Pro antras etapas</vt:lpstr>
      <vt:lpstr>LT Pro trečias etapas</vt:lpstr>
      <vt:lpstr>LT Pro ketvirtas etapas</vt:lpstr>
      <vt:lpstr>Sezono įskaitos taškai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Emilija Paliulyte</cp:lastModifiedBy>
  <cp:lastPrinted>2017-07-10T07:28:51Z</cp:lastPrinted>
  <dcterms:created xsi:type="dcterms:W3CDTF">2014-04-27T09:53:03Z</dcterms:created>
  <dcterms:modified xsi:type="dcterms:W3CDTF">2017-07-10T07:30:16Z</dcterms:modified>
</cp:coreProperties>
</file>