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paliulyte\Desktop\"/>
    </mc:Choice>
  </mc:AlternateContent>
  <bookViews>
    <workbookView xWindow="1905" yWindow="555" windowWidth="23985" windowHeight="16020" tabRatio="721" activeTab="3"/>
  </bookViews>
  <sheets>
    <sheet name="Dalyvių sąrašas" sheetId="28" r:id="rId1"/>
    <sheet name="LT Pro pirmas etapas" sheetId="27" r:id="rId2"/>
    <sheet name="LT Pro antras etapas" sheetId="29" r:id="rId3"/>
    <sheet name="Sezono įskaitos taškai" sheetId="19" r:id="rId4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19" l="1"/>
  <c r="F26" i="19"/>
  <c r="F25" i="19"/>
  <c r="F24" i="19"/>
  <c r="F23" i="19"/>
  <c r="F22" i="19"/>
  <c r="F21" i="19"/>
  <c r="F20" i="19"/>
  <c r="F19" i="19"/>
  <c r="F18" i="19"/>
  <c r="F17" i="19"/>
  <c r="F16" i="19"/>
  <c r="F14" i="19"/>
  <c r="F12" i="19"/>
  <c r="F13" i="19"/>
  <c r="E20" i="29"/>
  <c r="G20" i="29"/>
  <c r="C19" i="19"/>
  <c r="C29" i="19"/>
  <c r="C27" i="19"/>
  <c r="C26" i="19"/>
  <c r="E16" i="29"/>
  <c r="G16" i="29"/>
  <c r="K17" i="19"/>
  <c r="C18" i="19"/>
  <c r="G13" i="27"/>
  <c r="E12" i="19"/>
  <c r="E19" i="29"/>
  <c r="G19" i="29"/>
  <c r="E18" i="29"/>
  <c r="G18" i="29"/>
  <c r="K12" i="19"/>
  <c r="G14" i="27"/>
  <c r="E14" i="19"/>
  <c r="E12" i="29"/>
  <c r="G12" i="29"/>
  <c r="K14" i="19"/>
  <c r="G15" i="27"/>
  <c r="E10" i="19"/>
  <c r="E14" i="29"/>
  <c r="G14" i="29"/>
  <c r="F10" i="19"/>
  <c r="K10" i="19"/>
  <c r="G16" i="27"/>
  <c r="E11" i="19"/>
  <c r="E15" i="29"/>
  <c r="G15" i="29"/>
  <c r="F11" i="19"/>
  <c r="K11" i="19"/>
  <c r="G17" i="27"/>
  <c r="E13" i="19"/>
  <c r="E24" i="29"/>
  <c r="G24" i="29"/>
  <c r="K13" i="19"/>
  <c r="G18" i="27"/>
  <c r="E8" i="19"/>
  <c r="F8" i="19"/>
  <c r="K8" i="19"/>
  <c r="G19" i="27"/>
  <c r="E16" i="19"/>
  <c r="E17" i="29"/>
  <c r="G17" i="29"/>
  <c r="K16" i="19"/>
  <c r="G20" i="27"/>
  <c r="E18" i="19"/>
  <c r="E26" i="29"/>
  <c r="G26" i="29"/>
  <c r="K18" i="19"/>
  <c r="G21" i="27"/>
  <c r="E9" i="19"/>
  <c r="E10" i="29"/>
  <c r="G10" i="29"/>
  <c r="F9" i="19"/>
  <c r="K9" i="19"/>
  <c r="G22" i="27"/>
  <c r="E24" i="19"/>
  <c r="E27" i="29"/>
  <c r="G27" i="29"/>
  <c r="K24" i="19"/>
  <c r="G23" i="27"/>
  <c r="E20" i="19"/>
  <c r="E22" i="29"/>
  <c r="G22" i="29"/>
  <c r="E21" i="29"/>
  <c r="G21" i="29"/>
  <c r="K20" i="19"/>
  <c r="G24" i="27"/>
  <c r="E22" i="19"/>
  <c r="E23" i="29"/>
  <c r="G23" i="29"/>
  <c r="K22" i="19"/>
  <c r="G25" i="27"/>
  <c r="E23" i="19"/>
  <c r="E25" i="29"/>
  <c r="G25" i="29"/>
  <c r="K23" i="19"/>
  <c r="E11" i="29"/>
  <c r="G11" i="29"/>
  <c r="F15" i="19"/>
  <c r="K15" i="19"/>
  <c r="K19" i="19"/>
  <c r="K21" i="19"/>
  <c r="E28" i="29"/>
  <c r="G28" i="29"/>
  <c r="K25" i="19"/>
  <c r="E29" i="29"/>
  <c r="G29" i="29"/>
  <c r="K26" i="19"/>
  <c r="E30" i="29"/>
  <c r="G30" i="29"/>
  <c r="K27" i="19"/>
  <c r="E31" i="29"/>
  <c r="G31" i="29"/>
  <c r="F28" i="19"/>
  <c r="K28" i="19"/>
  <c r="E32" i="29"/>
  <c r="G32" i="29"/>
  <c r="F29" i="19"/>
  <c r="K29" i="19"/>
  <c r="G12" i="27"/>
  <c r="E7" i="19"/>
  <c r="E13" i="29"/>
  <c r="G13" i="29"/>
  <c r="F7" i="19"/>
  <c r="K7" i="19"/>
  <c r="C20" i="19"/>
  <c r="D20" i="19"/>
  <c r="C22" i="19"/>
  <c r="D22" i="19"/>
  <c r="C23" i="19"/>
  <c r="D23" i="19"/>
  <c r="C12" i="19"/>
  <c r="D12" i="19"/>
  <c r="C14" i="19"/>
  <c r="D14" i="19"/>
  <c r="D10" i="19"/>
  <c r="C11" i="19"/>
  <c r="D11" i="19"/>
  <c r="C13" i="19"/>
  <c r="D13" i="19"/>
  <c r="C8" i="19"/>
  <c r="D8" i="19"/>
  <c r="C16" i="19"/>
  <c r="D16" i="19"/>
  <c r="D18" i="19"/>
  <c r="C9" i="19"/>
  <c r="D9" i="19"/>
  <c r="C24" i="19"/>
  <c r="D24" i="19"/>
  <c r="D7" i="19"/>
  <c r="C7" i="19"/>
  <c r="BB7" i="19"/>
  <c r="BA7" i="19"/>
  <c r="BF7" i="19"/>
  <c r="BG7" i="19"/>
  <c r="BB8" i="19"/>
  <c r="BD8" i="19"/>
  <c r="BA8" i="19"/>
  <c r="BN8" i="19"/>
  <c r="BB9" i="19"/>
  <c r="BA9" i="19"/>
  <c r="BF9" i="19"/>
  <c r="BG9" i="19"/>
  <c r="BB10" i="19"/>
  <c r="BA10" i="19"/>
  <c r="BN10" i="19"/>
  <c r="BB11" i="19"/>
  <c r="BA11" i="19"/>
  <c r="BF11" i="19"/>
  <c r="BG11" i="19"/>
  <c r="BB12" i="19"/>
  <c r="BA12" i="19"/>
  <c r="BF12" i="19"/>
  <c r="BG12" i="19"/>
  <c r="BB13" i="19"/>
  <c r="BA13" i="19"/>
  <c r="BF13" i="19"/>
  <c r="BG13" i="19"/>
  <c r="BB14" i="19"/>
  <c r="BA14" i="19"/>
  <c r="BF14" i="19"/>
  <c r="BG14" i="19"/>
  <c r="BB15" i="19"/>
  <c r="BD15" i="19"/>
  <c r="BA15" i="19"/>
  <c r="BN15" i="19"/>
  <c r="BB16" i="19"/>
  <c r="BD16" i="19"/>
  <c r="BA16" i="19"/>
  <c r="BB17" i="19"/>
  <c r="BA17" i="19"/>
  <c r="BF17" i="19"/>
  <c r="BG17" i="19"/>
  <c r="BN17" i="19"/>
  <c r="BB18" i="19"/>
  <c r="BA18" i="19"/>
  <c r="BB19" i="19"/>
  <c r="BA19" i="19"/>
  <c r="BF19" i="19"/>
  <c r="BG19" i="19"/>
  <c r="BB20" i="19"/>
  <c r="BA20" i="19"/>
  <c r="BF20" i="19"/>
  <c r="BG20" i="19"/>
  <c r="BB21" i="19"/>
  <c r="BA21" i="19"/>
  <c r="BF21" i="19"/>
  <c r="BG21" i="19"/>
  <c r="BB22" i="19"/>
  <c r="BA22" i="19"/>
  <c r="BN22" i="19"/>
  <c r="BB23" i="19"/>
  <c r="BA23" i="19"/>
  <c r="BF23" i="19"/>
  <c r="BG23" i="19"/>
  <c r="BB24" i="19"/>
  <c r="BD24" i="19"/>
  <c r="BA24" i="19"/>
  <c r="BN24" i="19"/>
  <c r="BB25" i="19"/>
  <c r="BA25" i="19"/>
  <c r="BF25" i="19"/>
  <c r="BG25" i="19"/>
  <c r="BB26" i="19"/>
  <c r="BA26" i="19"/>
  <c r="BF26" i="19"/>
  <c r="BG26" i="19"/>
  <c r="BB27" i="19"/>
  <c r="BA27" i="19"/>
  <c r="BF27" i="19"/>
  <c r="BG27" i="19"/>
  <c r="BB28" i="19"/>
  <c r="BA28" i="19"/>
  <c r="BF28" i="19"/>
  <c r="BG28" i="19"/>
  <c r="BB29" i="19"/>
  <c r="BA29" i="19"/>
  <c r="BF29" i="19"/>
  <c r="BG29" i="19"/>
  <c r="BB30" i="19"/>
  <c r="BA30" i="19"/>
  <c r="BF30" i="19"/>
  <c r="BG30" i="19"/>
  <c r="BB31" i="19"/>
  <c r="BD31" i="19"/>
  <c r="BA31" i="19"/>
  <c r="BN31" i="19"/>
  <c r="BB32" i="19"/>
  <c r="BD32" i="19"/>
  <c r="BA32" i="19"/>
  <c r="BB33" i="19"/>
  <c r="BA33" i="19"/>
  <c r="BF33" i="19"/>
  <c r="BG33" i="19"/>
  <c r="BN33" i="19"/>
  <c r="BB34" i="19"/>
  <c r="BA34" i="19"/>
  <c r="BB35" i="19"/>
  <c r="BA35" i="19"/>
  <c r="BN35" i="19"/>
  <c r="BF35" i="19"/>
  <c r="BG35" i="19"/>
  <c r="AZ35" i="19"/>
  <c r="BM35" i="19"/>
  <c r="AY35" i="19"/>
  <c r="BL35" i="19"/>
  <c r="BN34" i="19"/>
  <c r="AZ34" i="19"/>
  <c r="BM34" i="19"/>
  <c r="AY34" i="19"/>
  <c r="BL34" i="19"/>
  <c r="AZ33" i="19"/>
  <c r="BM33" i="19"/>
  <c r="AY33" i="19"/>
  <c r="BL33" i="19"/>
  <c r="AZ32" i="19"/>
  <c r="BM32" i="19"/>
  <c r="AY32" i="19"/>
  <c r="BL32" i="19"/>
  <c r="AZ31" i="19"/>
  <c r="BM31" i="19"/>
  <c r="AY31" i="19"/>
  <c r="BL31" i="19"/>
  <c r="AZ30" i="19"/>
  <c r="BM30" i="19"/>
  <c r="AY30" i="19"/>
  <c r="BL30" i="19"/>
  <c r="BN29" i="19"/>
  <c r="AZ29" i="19"/>
  <c r="BM29" i="19"/>
  <c r="AY29" i="19"/>
  <c r="BL29" i="19"/>
  <c r="BN28" i="19"/>
  <c r="AZ28" i="19"/>
  <c r="BM28" i="19"/>
  <c r="AY28" i="19"/>
  <c r="BL28" i="19"/>
  <c r="BN27" i="19"/>
  <c r="AZ27" i="19"/>
  <c r="BM27" i="19"/>
  <c r="AY27" i="19"/>
  <c r="BL27" i="19"/>
  <c r="AZ26" i="19"/>
  <c r="BM26" i="19"/>
  <c r="AY26" i="19"/>
  <c r="BL26" i="19"/>
  <c r="BN25" i="19"/>
  <c r="AZ25" i="19"/>
  <c r="BM25" i="19"/>
  <c r="AY25" i="19"/>
  <c r="BL25" i="19"/>
  <c r="AZ24" i="19"/>
  <c r="BM24" i="19"/>
  <c r="AY24" i="19"/>
  <c r="BL24" i="19"/>
  <c r="BN23" i="19"/>
  <c r="AZ23" i="19"/>
  <c r="BM23" i="19"/>
  <c r="AY23" i="19"/>
  <c r="BL23" i="19"/>
  <c r="AZ22" i="19"/>
  <c r="BM22" i="19"/>
  <c r="AY22" i="19"/>
  <c r="BL22" i="19"/>
  <c r="BN21" i="19"/>
  <c r="AZ21" i="19"/>
  <c r="BM21" i="19"/>
  <c r="AY21" i="19"/>
  <c r="BL21" i="19"/>
  <c r="BN20" i="19"/>
  <c r="AZ20" i="19"/>
  <c r="BM20" i="19"/>
  <c r="AY20" i="19"/>
  <c r="BL20" i="19"/>
  <c r="BN19" i="19"/>
  <c r="AZ19" i="19"/>
  <c r="BM19" i="19"/>
  <c r="AY19" i="19"/>
  <c r="BL19" i="19"/>
  <c r="BN18" i="19"/>
  <c r="AZ18" i="19"/>
  <c r="BM18" i="19"/>
  <c r="AY18" i="19"/>
  <c r="BL18" i="19"/>
  <c r="AZ17" i="19"/>
  <c r="BM17" i="19"/>
  <c r="AY17" i="19"/>
  <c r="BL17" i="19"/>
  <c r="BN16" i="19"/>
  <c r="AZ16" i="19"/>
  <c r="BM16" i="19"/>
  <c r="AY16" i="19"/>
  <c r="BL16" i="19"/>
  <c r="AZ15" i="19"/>
  <c r="BM15" i="19"/>
  <c r="AY15" i="19"/>
  <c r="BL15" i="19"/>
  <c r="AZ14" i="19"/>
  <c r="BM14" i="19"/>
  <c r="AY14" i="19"/>
  <c r="BL14" i="19"/>
  <c r="BN13" i="19"/>
  <c r="AZ13" i="19"/>
  <c r="BM13" i="19"/>
  <c r="AY13" i="19"/>
  <c r="BL13" i="19"/>
  <c r="BN12" i="19"/>
  <c r="AZ12" i="19"/>
  <c r="BM12" i="19"/>
  <c r="AY12" i="19"/>
  <c r="BL12" i="19"/>
  <c r="BN11" i="19"/>
  <c r="AZ11" i="19"/>
  <c r="BM11" i="19"/>
  <c r="AY11" i="19"/>
  <c r="BL11" i="19"/>
  <c r="AZ10" i="19"/>
  <c r="BM10" i="19"/>
  <c r="AY10" i="19"/>
  <c r="BL10" i="19"/>
  <c r="BN9" i="19"/>
  <c r="AZ9" i="19"/>
  <c r="BM9" i="19"/>
  <c r="AY9" i="19"/>
  <c r="BL9" i="19"/>
  <c r="AZ8" i="19"/>
  <c r="BM8" i="19"/>
  <c r="AY8" i="19"/>
  <c r="BL8" i="19"/>
  <c r="BN7" i="19"/>
  <c r="AZ7" i="19"/>
  <c r="BM7" i="19"/>
  <c r="AY7" i="19"/>
  <c r="BL7" i="19"/>
  <c r="BB6" i="19"/>
  <c r="BA6" i="19"/>
  <c r="AZ6" i="19"/>
  <c r="AY6" i="19"/>
  <c r="BD9" i="19"/>
  <c r="BD10" i="19"/>
  <c r="BD11" i="19"/>
  <c r="BD12" i="19"/>
  <c r="BD13" i="19"/>
  <c r="BD14" i="19"/>
  <c r="BD17" i="19"/>
  <c r="BD18" i="19"/>
  <c r="BD19" i="19"/>
  <c r="BD20" i="19"/>
  <c r="BD21" i="19"/>
  <c r="BD22" i="19"/>
  <c r="BD25" i="19"/>
  <c r="BD26" i="19"/>
  <c r="BD27" i="19"/>
  <c r="BD28" i="19"/>
  <c r="BD29" i="19"/>
  <c r="BD30" i="19"/>
  <c r="BD33" i="19"/>
  <c r="BD34" i="19"/>
  <c r="BD35" i="19"/>
  <c r="BN32" i="19"/>
  <c r="BF34" i="19"/>
  <c r="BG34" i="19"/>
  <c r="BF18" i="19"/>
  <c r="BG18" i="19"/>
  <c r="BF22" i="19"/>
  <c r="BG22" i="19"/>
  <c r="BF8" i="19"/>
  <c r="BG8" i="19"/>
  <c r="BF10" i="19"/>
  <c r="BG10" i="19"/>
  <c r="BF15" i="19"/>
  <c r="BG15" i="19"/>
  <c r="BF16" i="19"/>
  <c r="BG16" i="19"/>
  <c r="BF24" i="19"/>
  <c r="BG24" i="19"/>
  <c r="BF31" i="19"/>
  <c r="BG31" i="19"/>
  <c r="BF32" i="19"/>
  <c r="BG32" i="19"/>
  <c r="BJ20" i="19"/>
  <c r="BN14" i="19"/>
  <c r="BN30" i="19"/>
  <c r="BJ31" i="19"/>
  <c r="BJ27" i="19"/>
  <c r="BD23" i="19"/>
  <c r="BD7" i="19"/>
  <c r="BN26" i="19"/>
  <c r="BJ33" i="19"/>
  <c r="BJ10" i="19"/>
  <c r="BJ15" i="19"/>
  <c r="BJ24" i="19"/>
  <c r="BJ35" i="19"/>
  <c r="BJ7" i="19"/>
  <c r="BJ23" i="19"/>
  <c r="BJ19" i="19"/>
  <c r="BJ13" i="19"/>
  <c r="BJ30" i="19"/>
  <c r="BJ34" i="19"/>
  <c r="BJ9" i="19"/>
  <c r="BJ29" i="19"/>
  <c r="BJ25" i="19"/>
  <c r="BJ14" i="19"/>
  <c r="BJ12" i="19"/>
  <c r="BJ16" i="19"/>
  <c r="BJ22" i="19"/>
  <c r="BJ32" i="19"/>
  <c r="BJ21" i="19"/>
  <c r="BJ11" i="19"/>
  <c r="BJ26" i="19"/>
  <c r="BJ8" i="19"/>
  <c r="BJ28" i="19"/>
  <c r="BJ18" i="19"/>
  <c r="BJ17" i="19"/>
</calcChain>
</file>

<file path=xl/sharedStrings.xml><?xml version="1.0" encoding="utf-8"?>
<sst xmlns="http://schemas.openxmlformats.org/spreadsheetml/2006/main" count="168" uniqueCount="120">
  <si>
    <t>Vard</t>
  </si>
  <si>
    <t>autom</t>
  </si>
  <si>
    <t>rez</t>
  </si>
  <si>
    <t>by</t>
  </si>
  <si>
    <t>cb</t>
  </si>
  <si>
    <t>ca</t>
  </si>
  <si>
    <t>Vieta</t>
  </si>
  <si>
    <t>Vardas Pavardė</t>
  </si>
  <si>
    <t>II etapo taškai</t>
  </si>
  <si>
    <t>Sezono taškai (įskaita)</t>
  </si>
  <si>
    <t>Sezono rezultatai (įskaita)</t>
  </si>
  <si>
    <t>I etapo   taškai</t>
  </si>
  <si>
    <t>III etapo taškai</t>
  </si>
  <si>
    <t>PRO klase</t>
  </si>
  <si>
    <t>Driver</t>
  </si>
  <si>
    <t>Qual</t>
  </si>
  <si>
    <t>Final</t>
  </si>
  <si>
    <t>Series</t>
  </si>
  <si>
    <t>GEDIMINAS LEVICKAS</t>
  </si>
  <si>
    <t>MANTAS KULVINSKAS</t>
  </si>
  <si>
    <t>EVALDAS KOVALENKA</t>
  </si>
  <si>
    <t>BENEDIKTAS ČIRBA</t>
  </si>
  <si>
    <t>Autoplius Lietuvos drifto čempionatas</t>
  </si>
  <si>
    <t>Andrius Vasiliauskas</t>
  </si>
  <si>
    <t>Ignas Daunoravičius</t>
  </si>
  <si>
    <t>Aurimas Vaškelis</t>
  </si>
  <si>
    <t>Linas Jančaras</t>
  </si>
  <si>
    <t>Timas Simniška</t>
  </si>
  <si>
    <t>Simas Kvietkauskas</t>
  </si>
  <si>
    <t>Simas Sinkevičius</t>
  </si>
  <si>
    <t>IV etapo taškai</t>
  </si>
  <si>
    <t>V etapo taškai</t>
  </si>
  <si>
    <t>VI etapo taškai</t>
  </si>
  <si>
    <t>Galvenais tiesnesis:  Gunārs Ķeipāns</t>
  </si>
  <si>
    <t>Galvenā sekretāre: Arta Klišāne</t>
  </si>
  <si>
    <t>GEDIMINAS IVANAUSKAS</t>
  </si>
  <si>
    <t>LT 86</t>
  </si>
  <si>
    <t>ANDRIUS SURPLYS</t>
  </si>
  <si>
    <t>LT 20</t>
  </si>
  <si>
    <t>ARUNAS CERNEVICIUS</t>
  </si>
  <si>
    <t>LT 14</t>
  </si>
  <si>
    <t>ARTURAS RAVLUSKEVICIUS</t>
  </si>
  <si>
    <t>LT 11</t>
  </si>
  <si>
    <t>DONATAS MACPREIKSAS</t>
  </si>
  <si>
    <t>LT 7</t>
  </si>
  <si>
    <t>LT9</t>
  </si>
  <si>
    <t>LT 2</t>
  </si>
  <si>
    <t>LT 10</t>
  </si>
  <si>
    <t>LUKAS GARALEVICIUS</t>
  </si>
  <si>
    <t>LT 13</t>
  </si>
  <si>
    <t>DZIUGAS MATUSEVICIUS</t>
  </si>
  <si>
    <t>LT 23</t>
  </si>
  <si>
    <t>KESTUTIS KELPSA</t>
  </si>
  <si>
    <t>LT 100</t>
  </si>
  <si>
    <t>ANDRIUS CIBIRKA</t>
  </si>
  <si>
    <t>LT 1</t>
  </si>
  <si>
    <t>VALDAS VINDZIGELSKIS</t>
  </si>
  <si>
    <t>LT 15</t>
  </si>
  <si>
    <t>LT 5</t>
  </si>
  <si>
    <t>Nr</t>
  </si>
  <si>
    <t>05.05. - 06.05.2017.</t>
  </si>
  <si>
    <t xml:space="preserve"> Biķernieku kompleksā sporta bāze </t>
  </si>
  <si>
    <t>LT DRIFT CHAMPIONSHIP 1ST STAGE</t>
  </si>
  <si>
    <t>Qualification</t>
  </si>
  <si>
    <t>NR.</t>
  </si>
  <si>
    <t>Norbertas Daunoravičius</t>
  </si>
  <si>
    <t>Kęstutis Petronis</t>
  </si>
  <si>
    <t>LT 25</t>
  </si>
  <si>
    <t>LT 24</t>
  </si>
  <si>
    <t>LT 22</t>
  </si>
  <si>
    <t>LT 21</t>
  </si>
  <si>
    <t>LT 18</t>
  </si>
  <si>
    <t>LT 17</t>
  </si>
  <si>
    <t>LT 16</t>
  </si>
  <si>
    <t>LT 12</t>
  </si>
  <si>
    <t>LT 4</t>
  </si>
  <si>
    <t>LT 3</t>
  </si>
  <si>
    <t>Ronaldas Ramoška</t>
  </si>
  <si>
    <t>Kąstytis Alekna</t>
  </si>
  <si>
    <t>LT 8</t>
  </si>
  <si>
    <t>Startinis NR</t>
  </si>
  <si>
    <t>Dalyvis PRO lyga</t>
  </si>
  <si>
    <t>LT PRO LEAGUE PARTICIPANTS 2017</t>
  </si>
  <si>
    <t>Kestutis Kelpša</t>
  </si>
  <si>
    <t>Gediminas Levickas</t>
  </si>
  <si>
    <t>Valdas Vindzigelskis</t>
  </si>
  <si>
    <t>Džiugas Matusevičius</t>
  </si>
  <si>
    <t>Benediktas Čirba</t>
  </si>
  <si>
    <t>Igor Martynov</t>
  </si>
  <si>
    <t>Andrius Čibirka</t>
  </si>
  <si>
    <t>Donatas Macpreiksas</t>
  </si>
  <si>
    <t>Arūnas Černevičius</t>
  </si>
  <si>
    <t>Mantas Kulvinskas</t>
  </si>
  <si>
    <t>Andrius Surplys</t>
  </si>
  <si>
    <t>Lukas Garalevičius</t>
  </si>
  <si>
    <t>Gediminas Ivanauskas</t>
  </si>
  <si>
    <t>Evaldas Kovalenka</t>
  </si>
  <si>
    <t>Artūras Ravluškevičius</t>
  </si>
  <si>
    <t>Kastytis Alekna</t>
  </si>
  <si>
    <t>Vygantas Rimkus</t>
  </si>
  <si>
    <t>Arnas Kazokevičius</t>
  </si>
  <si>
    <t>Aleksandr Kolesnikovas</t>
  </si>
  <si>
    <t xml:space="preserve">PRO </t>
  </si>
  <si>
    <t>ANDRIUS VASILIAUSKAS</t>
  </si>
  <si>
    <t>SIMAS KVIETKAUSKAS</t>
  </si>
  <si>
    <t>IGOR MARTYNOV</t>
  </si>
  <si>
    <t>TIMAS SIMNIŠKA</t>
  </si>
  <si>
    <t>KĄSTYTIS ALEKNA</t>
  </si>
  <si>
    <t>VYGANTAS RIMKUS</t>
  </si>
  <si>
    <t>ARNAS KAZOKEVIČIUS</t>
  </si>
  <si>
    <t>AURIMAS VAŠKELIS</t>
  </si>
  <si>
    <t>ALEKSANDR KOLESNIKOVAS</t>
  </si>
  <si>
    <t>LDČ Autoplius Azo Uphill</t>
  </si>
  <si>
    <t>2017-06-02/03</t>
  </si>
  <si>
    <t>LT 6</t>
  </si>
  <si>
    <r>
      <rPr>
        <b/>
        <u/>
        <sz val="10"/>
        <rFont val="Arial"/>
        <family val="2"/>
      </rPr>
      <t xml:space="preserve">TAŠKŲ SKAIČIAVIMAS - </t>
    </r>
    <r>
      <rPr>
        <b/>
        <sz val="10"/>
        <rFont val="Arial"/>
        <family val="2"/>
      </rPr>
      <t xml:space="preserve">10% </t>
    </r>
    <r>
      <rPr>
        <sz val="10"/>
        <rFont val="Arial"/>
        <family val="2"/>
        <charset val="186"/>
      </rPr>
      <t xml:space="preserve">geriausio kvalifikacijos balo sumuojama su dalyvio taškais, gautais už užimtą vietą. </t>
    </r>
    <r>
      <rPr>
        <b/>
        <sz val="10"/>
        <rFont val="Arial"/>
        <family val="2"/>
      </rPr>
      <t xml:space="preserve">Dalyviui taškai skiriami pagal varžybose užimtą vietą (nepaisant vietos, užimtos įskaitoje). </t>
    </r>
    <r>
      <rPr>
        <sz val="10"/>
        <rFont val="Arial"/>
        <family val="2"/>
        <charset val="186"/>
      </rPr>
      <t>Etapo rezultatų taškai 1 vieta = 100 2 vieta = 88 3 vieta = 78 4 vieta = 69 5-8 vieta = 60 9-16 vieta = 50 17 – 32 vieta =25 33+ vieta = 1. LV ir EE etapų taškai skiriami pagal jų skaičiavimo metodikos lentelę.</t>
    </r>
  </si>
  <si>
    <t>LT 45</t>
  </si>
  <si>
    <t>LT 31</t>
  </si>
  <si>
    <t>LT 34</t>
  </si>
  <si>
    <t>LT 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</si>
</sst>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&quot;[$kr-425];[Red]&quot;-&quot;#,##0.00&quot; &quot;[$kr-425]"/>
    <numFmt numFmtId="165" formatCode="[$-425]General"/>
  </numFmts>
  <fonts count="30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b/>
      <sz val="16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name val="Calibri"/>
      <family val="2"/>
      <charset val="186"/>
    </font>
    <font>
      <sz val="11"/>
      <color theme="0"/>
      <name val="Calibri"/>
      <family val="2"/>
      <charset val="186"/>
    </font>
    <font>
      <sz val="16"/>
      <color rgb="FFFF0000"/>
      <name val="Calibri"/>
      <family val="2"/>
      <charset val="186"/>
    </font>
    <font>
      <sz val="10"/>
      <color rgb="FF000000"/>
      <name val="Arial"/>
    </font>
    <font>
      <sz val="10"/>
      <name val="Arial"/>
      <family val="2"/>
      <charset val="186"/>
    </font>
    <font>
      <b/>
      <sz val="11"/>
      <color theme="1"/>
      <name val="Times New Roman"/>
      <family val="1"/>
      <charset val="186"/>
    </font>
    <font>
      <b/>
      <sz val="10"/>
      <name val="Arial"/>
      <family val="2"/>
    </font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  <scheme val="minor"/>
    </font>
    <font>
      <b/>
      <i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u/>
      <sz val="10"/>
      <color theme="10"/>
      <name val="Arial"/>
      <family val="2"/>
      <charset val="186"/>
    </font>
    <font>
      <u/>
      <sz val="10"/>
      <color theme="11"/>
      <name val="Arial"/>
      <family val="2"/>
      <charset val="186"/>
    </font>
    <font>
      <b/>
      <sz val="11"/>
      <color rgb="FF3F3F3F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  <charset val="186"/>
    </font>
    <font>
      <sz val="11"/>
      <color theme="1"/>
      <name val="Arial"/>
      <family val="2"/>
      <charset val="186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9">
    <xf numFmtId="0" fontId="0" fillId="0" borderId="0"/>
    <xf numFmtId="0" fontId="3" fillId="0" borderId="0"/>
    <xf numFmtId="0" fontId="10" fillId="0" borderId="0"/>
    <xf numFmtId="0" fontId="2" fillId="0" borderId="0"/>
    <xf numFmtId="0" fontId="11" fillId="0" borderId="0"/>
    <xf numFmtId="164" fontId="14" fillId="0" borderId="0"/>
    <xf numFmtId="165" fontId="14" fillId="0" borderId="0"/>
    <xf numFmtId="0" fontId="18" fillId="0" borderId="0"/>
    <xf numFmtId="164" fontId="19" fillId="0" borderId="0"/>
    <xf numFmtId="0" fontId="19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25" applyNumberFormat="0" applyAlignment="0" applyProtection="0"/>
    <xf numFmtId="0" fontId="25" fillId="0" borderId="26" applyNumberFormat="0" applyFill="0" applyAlignment="0" applyProtection="0"/>
    <xf numFmtId="164" fontId="1" fillId="0" borderId="0"/>
  </cellStyleXfs>
  <cellXfs count="93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3" fillId="0" borderId="1" xfId="1" applyFont="1" applyBorder="1" applyAlignment="1">
      <alignment horizontal="center"/>
    </xf>
    <xf numFmtId="0" fontId="8" fillId="0" borderId="0" xfId="1" applyFont="1"/>
    <xf numFmtId="2" fontId="8" fillId="0" borderId="0" xfId="1" applyNumberFormat="1" applyFont="1"/>
    <xf numFmtId="0" fontId="7" fillId="0" borderId="0" xfId="1" applyFont="1"/>
    <xf numFmtId="0" fontId="8" fillId="2" borderId="0" xfId="1" applyFont="1" applyFill="1"/>
    <xf numFmtId="0" fontId="6" fillId="0" borderId="1" xfId="1" applyFont="1" applyBorder="1" applyAlignment="1">
      <alignment horizontal="center" vertical="center"/>
    </xf>
    <xf numFmtId="0" fontId="9" fillId="0" borderId="0" xfId="1" applyFont="1"/>
    <xf numFmtId="0" fontId="3" fillId="0" borderId="4" xfId="1" applyNumberFormat="1" applyFont="1" applyBorder="1" applyAlignment="1">
      <alignment horizontal="center"/>
    </xf>
    <xf numFmtId="0" fontId="2" fillId="0" borderId="0" xfId="3"/>
    <xf numFmtId="0" fontId="12" fillId="0" borderId="0" xfId="3" applyFont="1" applyAlignment="1">
      <alignment horizontal="left" vertical="center"/>
    </xf>
    <xf numFmtId="0" fontId="15" fillId="0" borderId="0" xfId="5" applyNumberFormat="1" applyFont="1" applyBorder="1" applyAlignment="1">
      <alignment horizontal="center" vertical="center"/>
    </xf>
    <xf numFmtId="165" fontId="15" fillId="0" borderId="9" xfId="6" applyFont="1" applyBorder="1" applyAlignment="1">
      <alignment horizontal="center" vertical="center"/>
    </xf>
    <xf numFmtId="165" fontId="15" fillId="0" borderId="10" xfId="6" applyFont="1" applyBorder="1" applyAlignment="1">
      <alignment horizontal="center"/>
    </xf>
    <xf numFmtId="165" fontId="15" fillId="2" borderId="11" xfId="6" applyFont="1" applyFill="1" applyBorder="1" applyAlignment="1">
      <alignment horizontal="center"/>
    </xf>
    <xf numFmtId="165" fontId="15" fillId="2" borderId="12" xfId="6" applyFont="1" applyFill="1" applyBorder="1" applyAlignment="1">
      <alignment horizontal="center"/>
    </xf>
    <xf numFmtId="165" fontId="16" fillId="2" borderId="13" xfId="6" applyFont="1" applyFill="1" applyBorder="1" applyAlignment="1">
      <alignment horizontal="center"/>
    </xf>
    <xf numFmtId="165" fontId="17" fillId="0" borderId="5" xfId="6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left"/>
    </xf>
    <xf numFmtId="0" fontId="3" fillId="0" borderId="16" xfId="1" applyFont="1" applyBorder="1" applyAlignment="1">
      <alignment horizontal="left"/>
    </xf>
    <xf numFmtId="0" fontId="3" fillId="0" borderId="17" xfId="1" applyNumberFormat="1" applyFont="1" applyBorder="1" applyAlignment="1">
      <alignment horizontal="center"/>
    </xf>
    <xf numFmtId="0" fontId="3" fillId="0" borderId="14" xfId="1" applyNumberFormat="1" applyFont="1" applyBorder="1" applyAlignment="1">
      <alignment horizontal="center"/>
    </xf>
    <xf numFmtId="0" fontId="3" fillId="0" borderId="14" xfId="1" applyNumberForma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1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19" xfId="1" applyNumberFormat="1" applyFont="1" applyBorder="1" applyAlignment="1">
      <alignment horizontal="center"/>
    </xf>
    <xf numFmtId="0" fontId="3" fillId="0" borderId="0" xfId="1" applyBorder="1" applyAlignment="1">
      <alignment horizontal="center"/>
    </xf>
    <xf numFmtId="0" fontId="3" fillId="0" borderId="0" xfId="1" applyBorder="1"/>
    <xf numFmtId="0" fontId="5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6" fillId="0" borderId="22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6" fillId="0" borderId="0" xfId="3" applyFont="1"/>
    <xf numFmtId="165" fontId="16" fillId="3" borderId="27" xfId="6" applyFont="1" applyFill="1" applyBorder="1" applyAlignment="1">
      <alignment horizontal="center"/>
    </xf>
    <xf numFmtId="0" fontId="20" fillId="3" borderId="28" xfId="28" applyNumberFormat="1" applyFont="1" applyFill="1" applyBorder="1" applyAlignment="1">
      <alignment horizontal="center"/>
    </xf>
    <xf numFmtId="0" fontId="27" fillId="3" borderId="28" xfId="3" applyFont="1" applyFill="1" applyBorder="1" applyAlignment="1">
      <alignment horizontal="center"/>
    </xf>
    <xf numFmtId="0" fontId="28" fillId="3" borderId="28" xfId="3" applyFont="1" applyFill="1" applyBorder="1" applyAlignment="1">
      <alignment horizontal="center"/>
    </xf>
    <xf numFmtId="0" fontId="15" fillId="3" borderId="28" xfId="5" applyNumberFormat="1" applyFont="1" applyFill="1" applyBorder="1" applyAlignment="1">
      <alignment horizontal="center"/>
    </xf>
    <xf numFmtId="0" fontId="20" fillId="0" borderId="28" xfId="28" applyNumberFormat="1" applyFont="1" applyBorder="1" applyAlignment="1">
      <alignment horizontal="center"/>
    </xf>
    <xf numFmtId="165" fontId="15" fillId="3" borderId="28" xfId="6" applyFont="1" applyFill="1" applyBorder="1" applyAlignment="1">
      <alignment horizontal="center"/>
    </xf>
    <xf numFmtId="0" fontId="15" fillId="3" borderId="15" xfId="5" applyNumberFormat="1" applyFont="1" applyFill="1" applyBorder="1" applyAlignment="1">
      <alignment horizontal="center"/>
    </xf>
    <xf numFmtId="0" fontId="20" fillId="3" borderId="15" xfId="28" applyNumberFormat="1" applyFont="1" applyFill="1" applyBorder="1" applyAlignment="1">
      <alignment horizontal="center"/>
    </xf>
    <xf numFmtId="0" fontId="20" fillId="0" borderId="15" xfId="3" applyFont="1" applyBorder="1" applyAlignment="1">
      <alignment horizontal="center"/>
    </xf>
    <xf numFmtId="0" fontId="20" fillId="0" borderId="28" xfId="3" applyFont="1" applyBorder="1" applyAlignment="1">
      <alignment horizontal="center"/>
    </xf>
    <xf numFmtId="0" fontId="27" fillId="0" borderId="28" xfId="3" applyFont="1" applyBorder="1" applyAlignment="1">
      <alignment horizontal="center"/>
    </xf>
    <xf numFmtId="0" fontId="28" fillId="0" borderId="28" xfId="3" applyFont="1" applyBorder="1" applyAlignment="1">
      <alignment horizontal="center"/>
    </xf>
    <xf numFmtId="2" fontId="27" fillId="3" borderId="28" xfId="3" applyNumberFormat="1" applyFont="1" applyFill="1" applyBorder="1" applyAlignment="1">
      <alignment horizontal="center"/>
    </xf>
    <xf numFmtId="2" fontId="27" fillId="0" borderId="28" xfId="3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4" fillId="4" borderId="29" xfId="26" applyBorder="1"/>
    <xf numFmtId="0" fontId="0" fillId="0" borderId="28" xfId="0" applyBorder="1"/>
    <xf numFmtId="0" fontId="21" fillId="0" borderId="28" xfId="0" applyFont="1" applyBorder="1"/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165" fontId="15" fillId="0" borderId="32" xfId="6" applyFont="1" applyBorder="1" applyAlignment="1">
      <alignment horizontal="center"/>
    </xf>
    <xf numFmtId="165" fontId="15" fillId="2" borderId="33" xfId="6" applyFont="1" applyFill="1" applyBorder="1" applyAlignment="1">
      <alignment horizontal="center"/>
    </xf>
    <xf numFmtId="165" fontId="15" fillId="2" borderId="34" xfId="6" applyFont="1" applyFill="1" applyBorder="1" applyAlignment="1">
      <alignment horizontal="center"/>
    </xf>
    <xf numFmtId="165" fontId="16" fillId="2" borderId="35" xfId="6" applyFont="1" applyFill="1" applyBorder="1" applyAlignment="1">
      <alignment horizontal="center"/>
    </xf>
    <xf numFmtId="0" fontId="0" fillId="0" borderId="28" xfId="0" applyNumberFormat="1" applyBorder="1"/>
    <xf numFmtId="0" fontId="0" fillId="0" borderId="3" xfId="0" applyBorder="1"/>
    <xf numFmtId="0" fontId="3" fillId="0" borderId="28" xfId="1" applyFont="1" applyBorder="1" applyAlignment="1">
      <alignment horizontal="left"/>
    </xf>
    <xf numFmtId="0" fontId="3" fillId="0" borderId="36" xfId="1" applyFont="1" applyBorder="1" applyAlignment="1">
      <alignment horizontal="left"/>
    </xf>
    <xf numFmtId="0" fontId="7" fillId="0" borderId="17" xfId="1" applyNumberFormat="1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25" fillId="0" borderId="26" xfId="27" applyAlignment="1">
      <alignment horizontal="center"/>
    </xf>
    <xf numFmtId="0" fontId="2" fillId="3" borderId="0" xfId="3" applyFill="1" applyAlignment="1">
      <alignment horizontal="center" vertical="center" wrapText="1"/>
    </xf>
    <xf numFmtId="0" fontId="13" fillId="3" borderId="0" xfId="3" applyFont="1" applyFill="1" applyAlignment="1">
      <alignment horizontal="center"/>
    </xf>
    <xf numFmtId="0" fontId="15" fillId="2" borderId="6" xfId="5" applyNumberFormat="1" applyFont="1" applyFill="1" applyBorder="1" applyAlignment="1">
      <alignment horizontal="center"/>
    </xf>
    <xf numFmtId="0" fontId="15" fillId="2" borderId="7" xfId="5" applyNumberFormat="1" applyFont="1" applyFill="1" applyBorder="1" applyAlignment="1">
      <alignment horizontal="center"/>
    </xf>
    <xf numFmtId="0" fontId="15" fillId="2" borderId="8" xfId="5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0" fillId="0" borderId="37" xfId="0" applyBorder="1"/>
    <xf numFmtId="0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39" xfId="0" applyNumberFormat="1" applyBorder="1"/>
    <xf numFmtId="0" fontId="0" fillId="0" borderId="40" xfId="0" applyBorder="1"/>
    <xf numFmtId="0" fontId="0" fillId="0" borderId="41" xfId="0" applyBorder="1"/>
    <xf numFmtId="0" fontId="0" fillId="0" borderId="36" xfId="0" applyBorder="1"/>
    <xf numFmtId="0" fontId="0" fillId="0" borderId="36" xfId="0" applyNumberFormat="1" applyBorder="1"/>
    <xf numFmtId="0" fontId="0" fillId="0" borderId="42" xfId="0" applyBorder="1"/>
    <xf numFmtId="1" fontId="0" fillId="0" borderId="36" xfId="0" applyNumberFormat="1" applyBorder="1"/>
    <xf numFmtId="0" fontId="0" fillId="0" borderId="43" xfId="0" applyBorder="1"/>
    <xf numFmtId="0" fontId="0" fillId="0" borderId="44" xfId="0" applyBorder="1"/>
    <xf numFmtId="0" fontId="0" fillId="0" borderId="44" xfId="0" applyNumberFormat="1" applyBorder="1"/>
    <xf numFmtId="0" fontId="0" fillId="0" borderId="45" xfId="0" applyBorder="1"/>
  </cellXfs>
  <cellStyles count="29">
    <cellStyle name="Excel Built-in Normal" xfId="1"/>
    <cellStyle name="Excel Built-in Normal 3" xfId="6"/>
    <cellStyle name="Excel Built-in Normal 4" xfId="5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Linked Cell" xfId="27" builtinId="24"/>
    <cellStyle name="Normal" xfId="0" builtinId="0"/>
    <cellStyle name="Normal 2" xfId="2"/>
    <cellStyle name="Normal 2 2" xfId="7"/>
    <cellStyle name="Normal 3" xfId="3"/>
    <cellStyle name="Normal 4" xfId="9"/>
    <cellStyle name="Normal 8" xfId="8"/>
    <cellStyle name="Normal 8 2" xfId="28"/>
    <cellStyle name="Normal 9" xfId="4"/>
    <cellStyle name="Output" xfId="26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4</xdr:row>
      <xdr:rowOff>28575</xdr:rowOff>
    </xdr:from>
    <xdr:to>
      <xdr:col>6</xdr:col>
      <xdr:colOff>1129825</xdr:colOff>
      <xdr:row>8</xdr:row>
      <xdr:rowOff>123825</xdr:rowOff>
    </xdr:to>
    <xdr:pic>
      <xdr:nvPicPr>
        <xdr:cNvPr id="2" name="Picture 1" descr="LATVIAN_DRIFT_tumb_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790575"/>
          <a:ext cx="453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6</xdr:row>
      <xdr:rowOff>57150</xdr:rowOff>
    </xdr:from>
    <xdr:to>
      <xdr:col>2</xdr:col>
      <xdr:colOff>695325</xdr:colOff>
      <xdr:row>9</xdr:row>
      <xdr:rowOff>190500</xdr:rowOff>
    </xdr:to>
    <xdr:pic>
      <xdr:nvPicPr>
        <xdr:cNvPr id="3" name="Picture 2" descr="Logo_Shosejas komisija_mazak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00150"/>
          <a:ext cx="15335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609600</xdr:colOff>
      <xdr:row>1</xdr:row>
      <xdr:rowOff>133350</xdr:rowOff>
    </xdr:from>
    <xdr:ext cx="1215701" cy="561975"/>
    <xdr:pic>
      <xdr:nvPicPr>
        <xdr:cNvPr id="4" name="Picture 3" descr="Description: LASF_logotipas_RGB_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3850"/>
          <a:ext cx="1215701" cy="561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38100</xdr:colOff>
      <xdr:row>1</xdr:row>
      <xdr:rowOff>57149</xdr:rowOff>
    </xdr:from>
    <xdr:ext cx="1544245" cy="779821"/>
    <xdr:pic>
      <xdr:nvPicPr>
        <xdr:cNvPr id="5" name="Picture 4" descr="LAF_original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" y="247649"/>
          <a:ext cx="1544245" cy="77982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12699</xdr:rowOff>
    </xdr:from>
    <xdr:to>
      <xdr:col>3</xdr:col>
      <xdr:colOff>3175</xdr:colOff>
      <xdr:row>6</xdr:row>
      <xdr:rowOff>163436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12699"/>
          <a:ext cx="3022600" cy="1141337"/>
        </a:xfrm>
        <a:prstGeom prst="rect">
          <a:avLst/>
        </a:prstGeom>
      </xdr:spPr>
    </xdr:pic>
    <xdr:clientData/>
  </xdr:twoCellAnchor>
  <xdr:twoCellAnchor>
    <xdr:from>
      <xdr:col>4</xdr:col>
      <xdr:colOff>571500</xdr:colOff>
      <xdr:row>3</xdr:row>
      <xdr:rowOff>123824</xdr:rowOff>
    </xdr:from>
    <xdr:to>
      <xdr:col>6</xdr:col>
      <xdr:colOff>270751</xdr:colOff>
      <xdr:row>6</xdr:row>
      <xdr:rowOff>22224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9600" y="609599"/>
          <a:ext cx="1223251" cy="384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349252</xdr:colOff>
      <xdr:row>0</xdr:row>
      <xdr:rowOff>169333</xdr:rowOff>
    </xdr:from>
    <xdr:to>
      <xdr:col>7</xdr:col>
      <xdr:colOff>128594</xdr:colOff>
      <xdr:row>4</xdr:row>
      <xdr:rowOff>42333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3252" y="169333"/>
          <a:ext cx="2224092" cy="69850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1"/>
  <sheetViews>
    <sheetView topLeftCell="A2" workbookViewId="0">
      <selection activeCell="G2" sqref="G2:G6"/>
    </sheetView>
  </sheetViews>
  <sheetFormatPr defaultColWidth="8.85546875" defaultRowHeight="12.75" x14ac:dyDescent="0.2"/>
  <cols>
    <col min="2" max="2" width="6" customWidth="1"/>
    <col min="3" max="3" width="11" customWidth="1"/>
    <col min="4" max="4" width="36.42578125" customWidth="1"/>
    <col min="7" max="7" width="79.42578125" customWidth="1"/>
  </cols>
  <sheetData>
    <row r="1" spans="2:7" ht="15.75" thickBot="1" x14ac:dyDescent="0.3">
      <c r="C1" s="70" t="s">
        <v>82</v>
      </c>
      <c r="D1" s="70"/>
    </row>
    <row r="2" spans="2:7" ht="18.75" customHeight="1" thickTop="1" x14ac:dyDescent="0.25">
      <c r="C2" s="55" t="s">
        <v>80</v>
      </c>
      <c r="D2" s="55" t="s">
        <v>81</v>
      </c>
      <c r="G2" s="69" t="s">
        <v>115</v>
      </c>
    </row>
    <row r="3" spans="2:7" x14ac:dyDescent="0.2">
      <c r="B3" s="56">
        <v>1</v>
      </c>
      <c r="C3" s="56" t="s">
        <v>58</v>
      </c>
      <c r="D3" s="56" t="s">
        <v>19</v>
      </c>
      <c r="G3" s="69"/>
    </row>
    <row r="4" spans="2:7" x14ac:dyDescent="0.2">
      <c r="B4" s="56">
        <v>2</v>
      </c>
      <c r="C4" s="56" t="s">
        <v>57</v>
      </c>
      <c r="D4" s="56" t="s">
        <v>56</v>
      </c>
      <c r="G4" s="69"/>
    </row>
    <row r="5" spans="2:7" x14ac:dyDescent="0.2">
      <c r="B5" s="56">
        <v>3</v>
      </c>
      <c r="C5" s="56" t="s">
        <v>55</v>
      </c>
      <c r="D5" s="56" t="s">
        <v>54</v>
      </c>
      <c r="G5" s="69"/>
    </row>
    <row r="6" spans="2:7" x14ac:dyDescent="0.2">
      <c r="B6" s="56">
        <v>4</v>
      </c>
      <c r="C6" s="56" t="s">
        <v>114</v>
      </c>
      <c r="D6" s="56" t="s">
        <v>52</v>
      </c>
      <c r="G6" s="69"/>
    </row>
    <row r="7" spans="2:7" x14ac:dyDescent="0.2">
      <c r="B7" s="56">
        <v>5</v>
      </c>
      <c r="C7" s="56" t="s">
        <v>51</v>
      </c>
      <c r="D7" s="56" t="s">
        <v>50</v>
      </c>
      <c r="G7" s="54"/>
    </row>
    <row r="8" spans="2:7" x14ac:dyDescent="0.2">
      <c r="B8" s="56">
        <v>6</v>
      </c>
      <c r="C8" s="56" t="s">
        <v>49</v>
      </c>
      <c r="D8" s="56" t="s">
        <v>48</v>
      </c>
      <c r="G8" s="54"/>
    </row>
    <row r="9" spans="2:7" x14ac:dyDescent="0.2">
      <c r="B9" s="56">
        <v>7</v>
      </c>
      <c r="C9" s="56" t="s">
        <v>47</v>
      </c>
      <c r="D9" s="56" t="s">
        <v>21</v>
      </c>
      <c r="G9" s="54"/>
    </row>
    <row r="10" spans="2:7" x14ac:dyDescent="0.2">
      <c r="B10" s="56">
        <v>8</v>
      </c>
      <c r="C10" s="56" t="s">
        <v>46</v>
      </c>
      <c r="D10" s="56" t="s">
        <v>18</v>
      </c>
      <c r="G10" s="54"/>
    </row>
    <row r="11" spans="2:7" x14ac:dyDescent="0.2">
      <c r="B11" s="56">
        <v>9</v>
      </c>
      <c r="C11" s="56" t="s">
        <v>45</v>
      </c>
      <c r="D11" s="56" t="s">
        <v>20</v>
      </c>
      <c r="G11" s="54"/>
    </row>
    <row r="12" spans="2:7" x14ac:dyDescent="0.2">
      <c r="B12" s="56">
        <v>10</v>
      </c>
      <c r="C12" s="56" t="s">
        <v>44</v>
      </c>
      <c r="D12" s="56" t="s">
        <v>43</v>
      </c>
      <c r="G12" s="54"/>
    </row>
    <row r="13" spans="2:7" x14ac:dyDescent="0.2">
      <c r="B13" s="56">
        <v>11</v>
      </c>
      <c r="C13" s="56" t="s">
        <v>42</v>
      </c>
      <c r="D13" s="56" t="s">
        <v>41</v>
      </c>
      <c r="G13" s="54"/>
    </row>
    <row r="14" spans="2:7" x14ac:dyDescent="0.2">
      <c r="B14" s="56">
        <v>12</v>
      </c>
      <c r="C14" s="56" t="s">
        <v>40</v>
      </c>
      <c r="D14" s="56" t="s">
        <v>39</v>
      </c>
      <c r="G14" s="54"/>
    </row>
    <row r="15" spans="2:7" x14ac:dyDescent="0.2">
      <c r="B15" s="56">
        <v>13</v>
      </c>
      <c r="C15" s="56" t="s">
        <v>38</v>
      </c>
      <c r="D15" s="56" t="s">
        <v>37</v>
      </c>
      <c r="G15" s="54"/>
    </row>
    <row r="16" spans="2:7" x14ac:dyDescent="0.2">
      <c r="B16" s="56">
        <v>14</v>
      </c>
      <c r="C16" s="56" t="s">
        <v>36</v>
      </c>
      <c r="D16" s="56" t="s">
        <v>35</v>
      </c>
      <c r="G16" s="54"/>
    </row>
    <row r="17" spans="2:4" ht="14.25" x14ac:dyDescent="0.2">
      <c r="B17" s="56">
        <v>15</v>
      </c>
      <c r="C17" s="56" t="s">
        <v>67</v>
      </c>
      <c r="D17" s="57" t="s">
        <v>25</v>
      </c>
    </row>
    <row r="18" spans="2:4" ht="14.25" x14ac:dyDescent="0.2">
      <c r="B18" s="56">
        <v>16</v>
      </c>
      <c r="C18" s="56" t="s">
        <v>68</v>
      </c>
      <c r="D18" s="57" t="s">
        <v>66</v>
      </c>
    </row>
    <row r="19" spans="2:4" ht="14.25" x14ac:dyDescent="0.2">
      <c r="B19" s="56">
        <v>17</v>
      </c>
      <c r="C19" s="56" t="s">
        <v>69</v>
      </c>
      <c r="D19" s="57" t="s">
        <v>65</v>
      </c>
    </row>
    <row r="20" spans="2:4" ht="14.25" x14ac:dyDescent="0.2">
      <c r="B20" s="56">
        <v>18</v>
      </c>
      <c r="C20" s="56" t="s">
        <v>70</v>
      </c>
      <c r="D20" s="57" t="s">
        <v>26</v>
      </c>
    </row>
    <row r="21" spans="2:4" ht="14.25" x14ac:dyDescent="0.2">
      <c r="B21" s="56">
        <v>19</v>
      </c>
      <c r="C21" s="56" t="s">
        <v>71</v>
      </c>
      <c r="D21" s="57" t="s">
        <v>77</v>
      </c>
    </row>
    <row r="22" spans="2:4" ht="14.25" x14ac:dyDescent="0.2">
      <c r="B22" s="56">
        <v>20</v>
      </c>
      <c r="C22" s="56" t="s">
        <v>72</v>
      </c>
      <c r="D22" s="57" t="s">
        <v>29</v>
      </c>
    </row>
    <row r="23" spans="2:4" ht="14.25" x14ac:dyDescent="0.2">
      <c r="B23" s="56">
        <v>21</v>
      </c>
      <c r="C23" s="56" t="s">
        <v>73</v>
      </c>
      <c r="D23" s="57" t="s">
        <v>28</v>
      </c>
    </row>
    <row r="24" spans="2:4" ht="14.25" x14ac:dyDescent="0.2">
      <c r="B24" s="56">
        <v>22</v>
      </c>
      <c r="C24" s="56" t="s">
        <v>74</v>
      </c>
      <c r="D24" s="57" t="s">
        <v>78</v>
      </c>
    </row>
    <row r="25" spans="2:4" ht="14.25" x14ac:dyDescent="0.2">
      <c r="B25" s="56">
        <v>23</v>
      </c>
      <c r="C25" s="56" t="s">
        <v>79</v>
      </c>
      <c r="D25" s="57" t="s">
        <v>27</v>
      </c>
    </row>
    <row r="26" spans="2:4" ht="14.25" x14ac:dyDescent="0.2">
      <c r="B26" s="56">
        <v>24</v>
      </c>
      <c r="C26" s="56" t="s">
        <v>75</v>
      </c>
      <c r="D26" s="57" t="s">
        <v>23</v>
      </c>
    </row>
    <row r="27" spans="2:4" ht="14.25" x14ac:dyDescent="0.2">
      <c r="B27" s="56">
        <v>25</v>
      </c>
      <c r="C27" s="56" t="s">
        <v>76</v>
      </c>
      <c r="D27" s="57" t="s">
        <v>24</v>
      </c>
    </row>
    <row r="28" spans="2:4" ht="15" x14ac:dyDescent="0.25">
      <c r="B28" s="56">
        <v>26</v>
      </c>
      <c r="C28" s="56" t="s">
        <v>119</v>
      </c>
      <c r="D28" s="67" t="s">
        <v>108</v>
      </c>
    </row>
    <row r="29" spans="2:4" ht="15" x14ac:dyDescent="0.25">
      <c r="B29" s="56">
        <v>27</v>
      </c>
      <c r="C29" s="56" t="s">
        <v>118</v>
      </c>
      <c r="D29" s="67" t="s">
        <v>109</v>
      </c>
    </row>
    <row r="30" spans="2:4" ht="15" x14ac:dyDescent="0.25">
      <c r="B30" s="56">
        <v>28</v>
      </c>
      <c r="C30" s="56" t="s">
        <v>117</v>
      </c>
      <c r="D30" s="67" t="s">
        <v>105</v>
      </c>
    </row>
    <row r="31" spans="2:4" ht="15" x14ac:dyDescent="0.25">
      <c r="B31" s="56">
        <v>29</v>
      </c>
      <c r="C31" s="56" t="s">
        <v>116</v>
      </c>
      <c r="D31" s="67" t="s">
        <v>111</v>
      </c>
    </row>
    <row r="32" spans="2:4" x14ac:dyDescent="0.2">
      <c r="B32" s="56">
        <v>30</v>
      </c>
      <c r="C32" s="56"/>
      <c r="D32" s="56"/>
    </row>
    <row r="33" spans="2:4" x14ac:dyDescent="0.2">
      <c r="B33" s="56">
        <v>31</v>
      </c>
      <c r="C33" s="56"/>
      <c r="D33" s="56"/>
    </row>
    <row r="34" spans="2:4" x14ac:dyDescent="0.2">
      <c r="B34" s="56">
        <v>32</v>
      </c>
      <c r="C34" s="56"/>
      <c r="D34" s="56"/>
    </row>
    <row r="35" spans="2:4" x14ac:dyDescent="0.2">
      <c r="B35" s="56">
        <v>33</v>
      </c>
      <c r="C35" s="56"/>
      <c r="D35" s="56"/>
    </row>
    <row r="36" spans="2:4" x14ac:dyDescent="0.2">
      <c r="B36" s="56">
        <v>34</v>
      </c>
      <c r="C36" s="56"/>
      <c r="D36" s="56"/>
    </row>
    <row r="37" spans="2:4" x14ac:dyDescent="0.2">
      <c r="B37" s="56">
        <v>35</v>
      </c>
      <c r="C37" s="56"/>
      <c r="D37" s="56"/>
    </row>
    <row r="38" spans="2:4" x14ac:dyDescent="0.2">
      <c r="B38" s="56">
        <v>36</v>
      </c>
      <c r="C38" s="56"/>
      <c r="D38" s="56"/>
    </row>
    <row r="39" spans="2:4" x14ac:dyDescent="0.2">
      <c r="B39" s="56">
        <v>37</v>
      </c>
      <c r="C39" s="56"/>
      <c r="D39" s="56"/>
    </row>
    <row r="40" spans="2:4" x14ac:dyDescent="0.2">
      <c r="B40" s="56">
        <v>38</v>
      </c>
      <c r="C40" s="56"/>
      <c r="D40" s="56"/>
    </row>
    <row r="41" spans="2:4" x14ac:dyDescent="0.2">
      <c r="B41" s="56">
        <v>39</v>
      </c>
      <c r="C41" s="56"/>
      <c r="D41" s="56"/>
    </row>
  </sheetData>
  <mergeCells count="2">
    <mergeCell ref="G2:G6"/>
    <mergeCell ref="C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workbookViewId="0">
      <selection activeCell="D11" sqref="D10:G11"/>
    </sheetView>
  </sheetViews>
  <sheetFormatPr defaultColWidth="8.85546875" defaultRowHeight="15" x14ac:dyDescent="0.25"/>
  <cols>
    <col min="1" max="2" width="8.85546875" style="11"/>
    <col min="3" max="4" width="29.28515625" style="11" customWidth="1"/>
    <col min="5" max="5" width="18" style="11" customWidth="1"/>
    <col min="6" max="6" width="18.140625" style="11" customWidth="1"/>
    <col min="7" max="7" width="19" style="11" customWidth="1"/>
    <col min="8" max="10" width="8.85546875" style="11"/>
    <col min="11" max="11" width="24.42578125" style="11" customWidth="1"/>
    <col min="12" max="13" width="18.42578125" style="11" customWidth="1"/>
    <col min="14" max="16384" width="8.85546875" style="11"/>
  </cols>
  <sheetData>
    <row r="2" spans="1:7" x14ac:dyDescent="0.25">
      <c r="E2" s="12" t="s">
        <v>62</v>
      </c>
    </row>
    <row r="3" spans="1:7" x14ac:dyDescent="0.25">
      <c r="E3" s="71" t="s">
        <v>61</v>
      </c>
      <c r="F3" s="71"/>
    </row>
    <row r="4" spans="1:7" x14ac:dyDescent="0.25">
      <c r="E4" s="71"/>
      <c r="F4" s="71"/>
    </row>
    <row r="6" spans="1:7" x14ac:dyDescent="0.25">
      <c r="E6" s="72" t="s">
        <v>60</v>
      </c>
      <c r="F6" s="72"/>
    </row>
    <row r="9" spans="1:7" ht="15.75" thickBot="1" x14ac:dyDescent="0.3"/>
    <row r="10" spans="1:7" ht="15.75" thickBot="1" x14ac:dyDescent="0.3">
      <c r="A10" s="13"/>
      <c r="B10" s="13"/>
      <c r="C10" s="13"/>
      <c r="D10" s="13"/>
      <c r="E10" s="73" t="s">
        <v>13</v>
      </c>
      <c r="F10" s="74"/>
      <c r="G10" s="75"/>
    </row>
    <row r="11" spans="1:7" ht="15.75" thickBot="1" x14ac:dyDescent="0.3">
      <c r="A11" s="14"/>
      <c r="B11" s="14" t="s">
        <v>59</v>
      </c>
      <c r="C11" s="15" t="s">
        <v>14</v>
      </c>
      <c r="D11" s="15" t="s">
        <v>63</v>
      </c>
      <c r="E11" s="16" t="s">
        <v>15</v>
      </c>
      <c r="F11" s="17" t="s">
        <v>16</v>
      </c>
      <c r="G11" s="18" t="s">
        <v>17</v>
      </c>
    </row>
    <row r="12" spans="1:7" x14ac:dyDescent="0.25">
      <c r="A12" s="19">
        <v>1</v>
      </c>
      <c r="B12" s="42" t="s">
        <v>58</v>
      </c>
      <c r="C12" s="41" t="s">
        <v>19</v>
      </c>
      <c r="D12" s="52">
        <v>66</v>
      </c>
      <c r="E12" s="44">
        <v>6.6</v>
      </c>
      <c r="F12" s="46">
        <v>88</v>
      </c>
      <c r="G12" s="39">
        <f t="shared" ref="G12:G25" si="0">E12+F12</f>
        <v>94.6</v>
      </c>
    </row>
    <row r="13" spans="1:7" x14ac:dyDescent="0.25">
      <c r="A13" s="19">
        <v>2</v>
      </c>
      <c r="B13" s="42" t="s">
        <v>57</v>
      </c>
      <c r="C13" s="41" t="s">
        <v>56</v>
      </c>
      <c r="D13" s="52">
        <v>71</v>
      </c>
      <c r="E13" s="40">
        <v>7.1</v>
      </c>
      <c r="F13" s="47">
        <v>61</v>
      </c>
      <c r="G13" s="39">
        <f t="shared" si="0"/>
        <v>68.099999999999994</v>
      </c>
    </row>
    <row r="14" spans="1:7" x14ac:dyDescent="0.25">
      <c r="A14" s="19">
        <v>3</v>
      </c>
      <c r="B14" s="42" t="s">
        <v>55</v>
      </c>
      <c r="C14" s="41" t="s">
        <v>54</v>
      </c>
      <c r="D14" s="52">
        <v>89</v>
      </c>
      <c r="E14" s="44">
        <v>8.9</v>
      </c>
      <c r="F14" s="46">
        <v>54</v>
      </c>
      <c r="G14" s="39">
        <f t="shared" si="0"/>
        <v>62.9</v>
      </c>
    </row>
    <row r="15" spans="1:7" x14ac:dyDescent="0.25">
      <c r="A15" s="19">
        <v>4</v>
      </c>
      <c r="B15" s="51" t="s">
        <v>53</v>
      </c>
      <c r="C15" s="50" t="s">
        <v>52</v>
      </c>
      <c r="D15" s="53">
        <v>79</v>
      </c>
      <c r="E15" s="49">
        <v>7.9</v>
      </c>
      <c r="F15" s="48">
        <v>54</v>
      </c>
      <c r="G15" s="39">
        <f t="shared" si="0"/>
        <v>61.9</v>
      </c>
    </row>
    <row r="16" spans="1:7" x14ac:dyDescent="0.25">
      <c r="A16" s="19">
        <v>5</v>
      </c>
      <c r="B16" s="42" t="s">
        <v>51</v>
      </c>
      <c r="C16" s="41" t="s">
        <v>50</v>
      </c>
      <c r="D16" s="52">
        <v>69</v>
      </c>
      <c r="E16" s="40">
        <v>6.9</v>
      </c>
      <c r="F16" s="47">
        <v>54</v>
      </c>
      <c r="G16" s="39">
        <f t="shared" si="0"/>
        <v>60.9</v>
      </c>
    </row>
    <row r="17" spans="1:7" x14ac:dyDescent="0.25">
      <c r="A17" s="19">
        <v>6</v>
      </c>
      <c r="B17" s="42" t="s">
        <v>49</v>
      </c>
      <c r="C17" s="41" t="s">
        <v>48</v>
      </c>
      <c r="D17" s="52">
        <v>49</v>
      </c>
      <c r="E17" s="40">
        <v>4.9000000000000004</v>
      </c>
      <c r="F17" s="47">
        <v>54</v>
      </c>
      <c r="G17" s="39">
        <f t="shared" si="0"/>
        <v>58.9</v>
      </c>
    </row>
    <row r="18" spans="1:7" x14ac:dyDescent="0.25">
      <c r="A18" s="19">
        <v>7</v>
      </c>
      <c r="B18" s="42" t="s">
        <v>47</v>
      </c>
      <c r="C18" s="41" t="s">
        <v>21</v>
      </c>
      <c r="D18" s="52">
        <v>46</v>
      </c>
      <c r="E18" s="44">
        <v>4.5999999999999996</v>
      </c>
      <c r="F18" s="46">
        <v>54</v>
      </c>
      <c r="G18" s="39">
        <f t="shared" si="0"/>
        <v>58.6</v>
      </c>
    </row>
    <row r="19" spans="1:7" x14ac:dyDescent="0.25">
      <c r="A19" s="19">
        <v>8</v>
      </c>
      <c r="B19" s="42" t="s">
        <v>46</v>
      </c>
      <c r="C19" s="41" t="s">
        <v>18</v>
      </c>
      <c r="D19" s="52">
        <v>75</v>
      </c>
      <c r="E19" s="40">
        <v>7.5</v>
      </c>
      <c r="F19" s="45">
        <v>24</v>
      </c>
      <c r="G19" s="39">
        <f t="shared" si="0"/>
        <v>31.5</v>
      </c>
    </row>
    <row r="20" spans="1:7" x14ac:dyDescent="0.25">
      <c r="A20" s="19">
        <v>9</v>
      </c>
      <c r="B20" s="42" t="s">
        <v>45</v>
      </c>
      <c r="C20" s="41" t="s">
        <v>20</v>
      </c>
      <c r="D20" s="52">
        <v>65</v>
      </c>
      <c r="E20" s="44">
        <v>6.5</v>
      </c>
      <c r="F20" s="45">
        <v>24</v>
      </c>
      <c r="G20" s="39">
        <f t="shared" si="0"/>
        <v>30.5</v>
      </c>
    </row>
    <row r="21" spans="1:7" x14ac:dyDescent="0.25">
      <c r="A21" s="19">
        <v>10</v>
      </c>
      <c r="B21" s="42" t="s">
        <v>44</v>
      </c>
      <c r="C21" s="41" t="s">
        <v>43</v>
      </c>
      <c r="D21" s="52">
        <v>50</v>
      </c>
      <c r="E21" s="44">
        <v>5</v>
      </c>
      <c r="F21" s="43">
        <v>24</v>
      </c>
      <c r="G21" s="39">
        <f t="shared" si="0"/>
        <v>29</v>
      </c>
    </row>
    <row r="22" spans="1:7" x14ac:dyDescent="0.25">
      <c r="A22" s="19">
        <v>11</v>
      </c>
      <c r="B22" s="42" t="s">
        <v>42</v>
      </c>
      <c r="C22" s="41" t="s">
        <v>41</v>
      </c>
      <c r="D22" s="41">
        <v>0</v>
      </c>
      <c r="E22" s="44">
        <v>0</v>
      </c>
      <c r="F22" s="43">
        <v>0</v>
      </c>
      <c r="G22" s="39">
        <f t="shared" si="0"/>
        <v>0</v>
      </c>
    </row>
    <row r="23" spans="1:7" x14ac:dyDescent="0.25">
      <c r="A23" s="19">
        <v>12</v>
      </c>
      <c r="B23" s="42" t="s">
        <v>40</v>
      </c>
      <c r="C23" s="41" t="s">
        <v>39</v>
      </c>
      <c r="D23" s="41">
        <v>0</v>
      </c>
      <c r="E23" s="40">
        <v>0</v>
      </c>
      <c r="F23" s="43">
        <v>0</v>
      </c>
      <c r="G23" s="39">
        <f t="shared" si="0"/>
        <v>0</v>
      </c>
    </row>
    <row r="24" spans="1:7" x14ac:dyDescent="0.25">
      <c r="A24" s="19">
        <v>13</v>
      </c>
      <c r="B24" s="42" t="s">
        <v>38</v>
      </c>
      <c r="C24" s="41" t="s">
        <v>37</v>
      </c>
      <c r="D24" s="41">
        <v>0</v>
      </c>
      <c r="E24" s="40">
        <v>0</v>
      </c>
      <c r="F24" s="40">
        <v>0</v>
      </c>
      <c r="G24" s="39">
        <f t="shared" si="0"/>
        <v>0</v>
      </c>
    </row>
    <row r="25" spans="1:7" x14ac:dyDescent="0.25">
      <c r="A25" s="19">
        <v>14</v>
      </c>
      <c r="B25" s="42" t="s">
        <v>36</v>
      </c>
      <c r="C25" s="41" t="s">
        <v>35</v>
      </c>
      <c r="D25" s="41">
        <v>0</v>
      </c>
      <c r="E25" s="40">
        <v>0</v>
      </c>
      <c r="F25" s="40">
        <v>0</v>
      </c>
      <c r="G25" s="39">
        <f t="shared" si="0"/>
        <v>0</v>
      </c>
    </row>
    <row r="26" spans="1:7" x14ac:dyDescent="0.25">
      <c r="C26" s="38" t="s">
        <v>34</v>
      </c>
      <c r="D26" s="38"/>
    </row>
    <row r="27" spans="1:7" x14ac:dyDescent="0.25">
      <c r="C27" s="38"/>
      <c r="D27" s="38"/>
    </row>
    <row r="28" spans="1:7" x14ac:dyDescent="0.25">
      <c r="C28" s="38" t="s">
        <v>33</v>
      </c>
      <c r="D28" s="38"/>
    </row>
  </sheetData>
  <mergeCells count="3">
    <mergeCell ref="E3:F4"/>
    <mergeCell ref="E6:F6"/>
    <mergeCell ref="E10:G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L26" sqref="L26"/>
    </sheetView>
  </sheetViews>
  <sheetFormatPr defaultColWidth="11.42578125" defaultRowHeight="12.75" x14ac:dyDescent="0.2"/>
  <cols>
    <col min="3" max="3" width="21.42578125" customWidth="1"/>
    <col min="4" max="4" width="13.42578125" customWidth="1"/>
    <col min="7" max="7" width="14.42578125" customWidth="1"/>
  </cols>
  <sheetData>
    <row r="1" spans="1:7" x14ac:dyDescent="0.2">
      <c r="A1" s="76"/>
      <c r="B1" s="76"/>
      <c r="C1" s="76"/>
    </row>
    <row r="2" spans="1:7" x14ac:dyDescent="0.2">
      <c r="A2" s="76"/>
      <c r="B2" s="76"/>
      <c r="C2" s="76"/>
      <c r="E2" s="77" t="s">
        <v>112</v>
      </c>
      <c r="F2" s="77"/>
      <c r="G2" s="77"/>
    </row>
    <row r="3" spans="1:7" x14ac:dyDescent="0.2">
      <c r="A3" s="76"/>
      <c r="B3" s="76"/>
      <c r="C3" s="76"/>
      <c r="E3" s="76" t="s">
        <v>113</v>
      </c>
      <c r="F3" s="76"/>
      <c r="G3" s="76"/>
    </row>
    <row r="4" spans="1:7" x14ac:dyDescent="0.2">
      <c r="A4" s="76"/>
      <c r="B4" s="76"/>
      <c r="C4" s="76"/>
    </row>
    <row r="5" spans="1:7" x14ac:dyDescent="0.2">
      <c r="A5" s="76"/>
      <c r="B5" s="76"/>
      <c r="C5" s="76"/>
    </row>
    <row r="6" spans="1:7" x14ac:dyDescent="0.2">
      <c r="A6" s="76"/>
      <c r="B6" s="76"/>
      <c r="C6" s="76"/>
    </row>
    <row r="7" spans="1:7" ht="13.5" thickBot="1" x14ac:dyDescent="0.25">
      <c r="A7" s="76"/>
      <c r="B7" s="76"/>
      <c r="C7" s="76"/>
    </row>
    <row r="8" spans="1:7" ht="15.75" thickBot="1" x14ac:dyDescent="0.3">
      <c r="D8" s="13"/>
      <c r="E8" s="73" t="s">
        <v>102</v>
      </c>
      <c r="F8" s="74"/>
      <c r="G8" s="75"/>
    </row>
    <row r="9" spans="1:7" ht="15.75" thickBot="1" x14ac:dyDescent="0.3">
      <c r="A9" s="58" t="s">
        <v>6</v>
      </c>
      <c r="B9" s="58" t="s">
        <v>64</v>
      </c>
      <c r="C9" s="59" t="s">
        <v>7</v>
      </c>
      <c r="D9" s="60" t="s">
        <v>63</v>
      </c>
      <c r="E9" s="61" t="s">
        <v>15</v>
      </c>
      <c r="F9" s="62" t="s">
        <v>16</v>
      </c>
      <c r="G9" s="63" t="s">
        <v>17</v>
      </c>
    </row>
    <row r="10" spans="1:7" x14ac:dyDescent="0.2">
      <c r="A10" s="80">
        <v>1</v>
      </c>
      <c r="B10" s="81">
        <v>7</v>
      </c>
      <c r="C10" s="81" t="s">
        <v>90</v>
      </c>
      <c r="D10" s="81">
        <v>79</v>
      </c>
      <c r="E10" s="82">
        <f>D10*0.1</f>
        <v>7.9</v>
      </c>
      <c r="F10" s="81">
        <v>100</v>
      </c>
      <c r="G10" s="83">
        <f>F10+E10</f>
        <v>107.9</v>
      </c>
    </row>
    <row r="11" spans="1:7" x14ac:dyDescent="0.2">
      <c r="A11" s="84">
        <v>2</v>
      </c>
      <c r="B11" s="85">
        <v>4</v>
      </c>
      <c r="C11" s="85" t="s">
        <v>23</v>
      </c>
      <c r="D11" s="85">
        <v>76</v>
      </c>
      <c r="E11" s="86">
        <f>D11*0.1</f>
        <v>7.6000000000000005</v>
      </c>
      <c r="F11" s="85">
        <v>88</v>
      </c>
      <c r="G11" s="87">
        <f>F11+E11</f>
        <v>95.6</v>
      </c>
    </row>
    <row r="12" spans="1:7" x14ac:dyDescent="0.2">
      <c r="A12" s="84">
        <v>3</v>
      </c>
      <c r="B12" s="85">
        <v>10</v>
      </c>
      <c r="C12" s="85" t="s">
        <v>87</v>
      </c>
      <c r="D12" s="85">
        <v>82</v>
      </c>
      <c r="E12" s="86">
        <f>D12*0.1</f>
        <v>8.2000000000000011</v>
      </c>
      <c r="F12" s="85">
        <v>78</v>
      </c>
      <c r="G12" s="87">
        <f>F12+E12</f>
        <v>86.2</v>
      </c>
    </row>
    <row r="13" spans="1:7" x14ac:dyDescent="0.2">
      <c r="A13" s="84">
        <v>4</v>
      </c>
      <c r="B13" s="85">
        <v>5</v>
      </c>
      <c r="C13" s="85" t="s">
        <v>92</v>
      </c>
      <c r="D13" s="85">
        <v>78</v>
      </c>
      <c r="E13" s="86">
        <f>D13*0.1</f>
        <v>7.8000000000000007</v>
      </c>
      <c r="F13" s="85">
        <v>69</v>
      </c>
      <c r="G13" s="87">
        <f>F13+E13</f>
        <v>76.8</v>
      </c>
    </row>
    <row r="14" spans="1:7" x14ac:dyDescent="0.2">
      <c r="A14" s="84">
        <v>5</v>
      </c>
      <c r="B14" s="85">
        <v>6</v>
      </c>
      <c r="C14" s="85" t="s">
        <v>83</v>
      </c>
      <c r="D14" s="85">
        <v>91</v>
      </c>
      <c r="E14" s="86">
        <f>D14*0.1</f>
        <v>9.1</v>
      </c>
      <c r="F14" s="86">
        <v>60</v>
      </c>
      <c r="G14" s="87">
        <f>F14+E14</f>
        <v>69.099999999999994</v>
      </c>
    </row>
    <row r="15" spans="1:7" x14ac:dyDescent="0.2">
      <c r="A15" s="84">
        <v>6</v>
      </c>
      <c r="B15" s="85">
        <v>17</v>
      </c>
      <c r="C15" s="85" t="s">
        <v>86</v>
      </c>
      <c r="D15" s="85">
        <v>83</v>
      </c>
      <c r="E15" s="86">
        <f>D15*0.1</f>
        <v>8.3000000000000007</v>
      </c>
      <c r="F15" s="88">
        <v>60</v>
      </c>
      <c r="G15" s="87">
        <f>F15+E15</f>
        <v>68.3</v>
      </c>
    </row>
    <row r="16" spans="1:7" x14ac:dyDescent="0.2">
      <c r="A16" s="84">
        <v>7</v>
      </c>
      <c r="B16" s="85">
        <v>13</v>
      </c>
      <c r="C16" s="85" t="s">
        <v>94</v>
      </c>
      <c r="D16" s="85">
        <v>72</v>
      </c>
      <c r="E16" s="86">
        <f>D16*0.1</f>
        <v>7.2</v>
      </c>
      <c r="F16" s="88">
        <v>60</v>
      </c>
      <c r="G16" s="87">
        <f>F16+E16</f>
        <v>67.2</v>
      </c>
    </row>
    <row r="17" spans="1:7" x14ac:dyDescent="0.2">
      <c r="A17" s="84">
        <v>8</v>
      </c>
      <c r="B17" s="85">
        <v>16</v>
      </c>
      <c r="C17" s="85" t="s">
        <v>28</v>
      </c>
      <c r="D17" s="85">
        <v>71</v>
      </c>
      <c r="E17" s="86">
        <f>D17*0.1</f>
        <v>7.1000000000000005</v>
      </c>
      <c r="F17" s="88">
        <v>60</v>
      </c>
      <c r="G17" s="87">
        <f>F17+E17</f>
        <v>67.099999999999994</v>
      </c>
    </row>
    <row r="18" spans="1:7" x14ac:dyDescent="0.2">
      <c r="A18" s="84">
        <v>9</v>
      </c>
      <c r="B18" s="85">
        <v>2</v>
      </c>
      <c r="C18" s="85" t="s">
        <v>84</v>
      </c>
      <c r="D18" s="85">
        <v>87</v>
      </c>
      <c r="E18" s="86">
        <f>D18*0.1</f>
        <v>8.7000000000000011</v>
      </c>
      <c r="F18" s="85">
        <v>50</v>
      </c>
      <c r="G18" s="87">
        <f>F18+E18</f>
        <v>58.7</v>
      </c>
    </row>
    <row r="19" spans="1:7" x14ac:dyDescent="0.2">
      <c r="A19" s="84">
        <v>10</v>
      </c>
      <c r="B19" s="85">
        <v>15</v>
      </c>
      <c r="C19" s="85" t="s">
        <v>85</v>
      </c>
      <c r="D19" s="85">
        <v>85</v>
      </c>
      <c r="E19" s="86">
        <f>D19*0.1</f>
        <v>8.5</v>
      </c>
      <c r="F19" s="85">
        <v>50</v>
      </c>
      <c r="G19" s="87">
        <f>F19+E19</f>
        <v>58.5</v>
      </c>
    </row>
    <row r="20" spans="1:7" x14ac:dyDescent="0.2">
      <c r="A20" s="84">
        <v>11</v>
      </c>
      <c r="B20" s="85">
        <v>28</v>
      </c>
      <c r="C20" s="85" t="s">
        <v>88</v>
      </c>
      <c r="D20" s="85">
        <v>82</v>
      </c>
      <c r="E20" s="86">
        <f>D20*0.1</f>
        <v>8.2000000000000011</v>
      </c>
      <c r="F20" s="85">
        <v>50</v>
      </c>
      <c r="G20" s="87">
        <f>F20+E20</f>
        <v>58.2</v>
      </c>
    </row>
    <row r="21" spans="1:7" x14ac:dyDescent="0.2">
      <c r="A21" s="84">
        <v>12</v>
      </c>
      <c r="B21" s="85">
        <v>1</v>
      </c>
      <c r="C21" s="85" t="s">
        <v>89</v>
      </c>
      <c r="D21" s="85">
        <v>80</v>
      </c>
      <c r="E21" s="86">
        <f>D21*0.1</f>
        <v>8</v>
      </c>
      <c r="F21" s="85">
        <v>50</v>
      </c>
      <c r="G21" s="87">
        <f>F21+E21</f>
        <v>58</v>
      </c>
    </row>
    <row r="22" spans="1:7" x14ac:dyDescent="0.2">
      <c r="A22" s="84">
        <v>13</v>
      </c>
      <c r="B22" s="85">
        <v>14</v>
      </c>
      <c r="C22" s="85" t="s">
        <v>91</v>
      </c>
      <c r="D22" s="85">
        <v>79</v>
      </c>
      <c r="E22" s="86">
        <f>D22*0.1</f>
        <v>7.9</v>
      </c>
      <c r="F22" s="85">
        <v>50</v>
      </c>
      <c r="G22" s="87">
        <f>F22+E22</f>
        <v>57.9</v>
      </c>
    </row>
    <row r="23" spans="1:7" x14ac:dyDescent="0.2">
      <c r="A23" s="84">
        <v>14</v>
      </c>
      <c r="B23" s="85">
        <v>24</v>
      </c>
      <c r="C23" s="85" t="s">
        <v>27</v>
      </c>
      <c r="D23" s="85">
        <v>75</v>
      </c>
      <c r="E23" s="86">
        <f>D23*0.1</f>
        <v>7.5</v>
      </c>
      <c r="F23" s="85">
        <v>50</v>
      </c>
      <c r="G23" s="87">
        <f>F23+E23</f>
        <v>57.5</v>
      </c>
    </row>
    <row r="24" spans="1:7" x14ac:dyDescent="0.2">
      <c r="A24" s="84">
        <v>15</v>
      </c>
      <c r="B24" s="85">
        <v>20</v>
      </c>
      <c r="C24" s="85" t="s">
        <v>93</v>
      </c>
      <c r="D24" s="85">
        <v>74</v>
      </c>
      <c r="E24" s="86">
        <f>D24*0.1</f>
        <v>7.4</v>
      </c>
      <c r="F24" s="85">
        <v>50</v>
      </c>
      <c r="G24" s="87">
        <f>F24+E24</f>
        <v>57.4</v>
      </c>
    </row>
    <row r="25" spans="1:7" ht="13.5" thickBot="1" x14ac:dyDescent="0.25">
      <c r="A25" s="89">
        <v>16</v>
      </c>
      <c r="B25" s="90">
        <v>3</v>
      </c>
      <c r="C25" s="90" t="s">
        <v>95</v>
      </c>
      <c r="D25" s="90">
        <v>70</v>
      </c>
      <c r="E25" s="91">
        <f>D25*0.1</f>
        <v>7</v>
      </c>
      <c r="F25" s="90">
        <v>50</v>
      </c>
      <c r="G25" s="92">
        <f>F25+E25</f>
        <v>57</v>
      </c>
    </row>
    <row r="26" spans="1:7" x14ac:dyDescent="0.2">
      <c r="A26" s="78">
        <v>17</v>
      </c>
      <c r="B26" s="78">
        <v>9</v>
      </c>
      <c r="C26" s="78" t="s">
        <v>96</v>
      </c>
      <c r="D26" s="78">
        <v>67</v>
      </c>
      <c r="E26" s="79">
        <f>D26*0.1</f>
        <v>6.7</v>
      </c>
      <c r="F26" s="78">
        <v>25</v>
      </c>
      <c r="G26" s="78">
        <f>F26+E26</f>
        <v>31.7</v>
      </c>
    </row>
    <row r="27" spans="1:7" x14ac:dyDescent="0.2">
      <c r="A27" s="56">
        <v>18</v>
      </c>
      <c r="B27" s="56">
        <v>11</v>
      </c>
      <c r="C27" s="56" t="s">
        <v>97</v>
      </c>
      <c r="D27" s="56">
        <v>64</v>
      </c>
      <c r="E27" s="64">
        <f>D27*0.1</f>
        <v>6.4</v>
      </c>
      <c r="F27" s="56">
        <v>25</v>
      </c>
      <c r="G27" s="56">
        <f>F27+E27</f>
        <v>31.4</v>
      </c>
    </row>
    <row r="28" spans="1:7" x14ac:dyDescent="0.2">
      <c r="A28" s="56">
        <v>19</v>
      </c>
      <c r="B28" s="56">
        <v>12</v>
      </c>
      <c r="C28" s="56" t="s">
        <v>98</v>
      </c>
      <c r="D28" s="56">
        <v>50</v>
      </c>
      <c r="E28" s="64">
        <f>D28*0.1</f>
        <v>5</v>
      </c>
      <c r="F28" s="56">
        <v>25</v>
      </c>
      <c r="G28" s="56">
        <f>F28+E28</f>
        <v>30</v>
      </c>
    </row>
    <row r="29" spans="1:7" x14ac:dyDescent="0.2">
      <c r="A29" s="56">
        <v>20</v>
      </c>
      <c r="B29" s="56">
        <v>26</v>
      </c>
      <c r="C29" s="56" t="s">
        <v>99</v>
      </c>
      <c r="D29" s="56">
        <v>50</v>
      </c>
      <c r="E29" s="64">
        <f>D29*0.1</f>
        <v>5</v>
      </c>
      <c r="F29" s="56">
        <v>25</v>
      </c>
      <c r="G29" s="56">
        <f>F29+E29</f>
        <v>30</v>
      </c>
    </row>
    <row r="30" spans="1:7" x14ac:dyDescent="0.2">
      <c r="A30" s="56">
        <v>21</v>
      </c>
      <c r="B30" s="56">
        <v>29</v>
      </c>
      <c r="C30" s="56" t="s">
        <v>100</v>
      </c>
      <c r="D30" s="56">
        <v>49</v>
      </c>
      <c r="E30" s="64">
        <f>D30*0.1</f>
        <v>4.9000000000000004</v>
      </c>
      <c r="F30" s="56">
        <v>25</v>
      </c>
      <c r="G30" s="56">
        <f>F30+E30</f>
        <v>29.9</v>
      </c>
    </row>
    <row r="31" spans="1:7" x14ac:dyDescent="0.2">
      <c r="A31" s="56">
        <v>22</v>
      </c>
      <c r="B31" s="56">
        <v>25</v>
      </c>
      <c r="C31" s="56" t="s">
        <v>25</v>
      </c>
      <c r="D31" s="56">
        <v>0</v>
      </c>
      <c r="E31" s="64">
        <f>D31*0.1</f>
        <v>0</v>
      </c>
      <c r="F31" s="56">
        <v>0</v>
      </c>
      <c r="G31" s="56">
        <f>F31+E31</f>
        <v>0</v>
      </c>
    </row>
    <row r="32" spans="1:7" x14ac:dyDescent="0.2">
      <c r="A32" s="56">
        <v>23</v>
      </c>
      <c r="B32" s="56">
        <v>30</v>
      </c>
      <c r="C32" s="56" t="s">
        <v>101</v>
      </c>
      <c r="D32" s="56">
        <v>0</v>
      </c>
      <c r="E32" s="64">
        <f>D32*0.1</f>
        <v>0</v>
      </c>
      <c r="F32" s="56">
        <v>0</v>
      </c>
      <c r="G32" s="56">
        <f>F32+E32</f>
        <v>0</v>
      </c>
    </row>
  </sheetData>
  <sortState ref="A10:G32">
    <sortCondition descending="1" ref="G10"/>
  </sortState>
  <mergeCells count="4">
    <mergeCell ref="E3:G3"/>
    <mergeCell ref="E8:G8"/>
    <mergeCell ref="E2:G2"/>
    <mergeCell ref="A1:C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42"/>
  <sheetViews>
    <sheetView tabSelected="1" topLeftCell="A4" zoomScale="90" zoomScaleNormal="90" zoomScalePageLayoutView="90" workbookViewId="0">
      <selection activeCell="B7" sqref="B7:B31"/>
    </sheetView>
  </sheetViews>
  <sheetFormatPr defaultColWidth="8.42578125" defaultRowHeight="15" x14ac:dyDescent="0.25"/>
  <cols>
    <col min="1" max="1" width="6.7109375" style="1" customWidth="1"/>
    <col min="2" max="3" width="6.42578125" style="2" customWidth="1"/>
    <col min="4" max="4" width="41.28515625" style="1" customWidth="1"/>
    <col min="5" max="10" width="12.140625" style="2" customWidth="1"/>
    <col min="11" max="11" width="19.28515625" style="2" customWidth="1"/>
    <col min="12" max="12" width="8" style="1" customWidth="1"/>
    <col min="13" max="13" width="8.140625" style="1" customWidth="1"/>
    <col min="14" max="47" width="9.42578125" style="1" customWidth="1"/>
    <col min="48" max="48" width="11" style="6" customWidth="1"/>
    <col min="49" max="67" width="11" style="4" hidden="1" customWidth="1"/>
    <col min="68" max="68" width="11" style="6" customWidth="1"/>
    <col min="69" max="72" width="9.7109375" style="1" customWidth="1"/>
    <col min="73" max="16384" width="8.42578125" style="1"/>
  </cols>
  <sheetData>
    <row r="1" spans="2:66" ht="15" customHeight="1" x14ac:dyDescent="0.35">
      <c r="B1" s="30"/>
      <c r="C1" s="30"/>
      <c r="D1" s="31"/>
      <c r="E1" s="30"/>
      <c r="F1" s="30"/>
      <c r="G1" s="30"/>
      <c r="H1" s="30"/>
      <c r="I1" s="30"/>
      <c r="J1" s="30"/>
      <c r="K1" s="30"/>
      <c r="M1" s="9"/>
    </row>
    <row r="2" spans="2:66" ht="15" customHeight="1" x14ac:dyDescent="0.25">
      <c r="B2" s="30"/>
      <c r="C2" s="30"/>
      <c r="D2" s="31"/>
      <c r="E2" s="30"/>
      <c r="F2" s="30"/>
      <c r="G2" s="30"/>
      <c r="H2" s="30"/>
      <c r="I2" s="30"/>
      <c r="J2" s="30"/>
      <c r="K2" s="30"/>
    </row>
    <row r="3" spans="2:66" ht="20.100000000000001" customHeight="1" x14ac:dyDescent="0.35">
      <c r="B3" s="30"/>
      <c r="C3" s="30"/>
      <c r="D3" s="33" t="s">
        <v>10</v>
      </c>
      <c r="E3" s="30"/>
      <c r="F3" s="30"/>
      <c r="G3" s="30"/>
      <c r="H3" s="30"/>
      <c r="I3" s="30"/>
      <c r="J3" s="30"/>
      <c r="K3" s="30"/>
    </row>
    <row r="4" spans="2:66" ht="15.75" x14ac:dyDescent="0.25">
      <c r="B4" s="30"/>
      <c r="C4" s="30"/>
      <c r="D4" s="32" t="s">
        <v>22</v>
      </c>
      <c r="E4" s="30"/>
      <c r="F4" s="30"/>
      <c r="G4" s="30"/>
      <c r="H4" s="30"/>
      <c r="I4" s="30"/>
      <c r="J4" s="30"/>
      <c r="K4" s="30"/>
      <c r="AY4" s="7"/>
      <c r="AZ4" s="7"/>
      <c r="BB4" s="7"/>
      <c r="BL4" s="4" t="s">
        <v>0</v>
      </c>
      <c r="BM4" s="4" t="s">
        <v>1</v>
      </c>
      <c r="BN4" s="4" t="s">
        <v>2</v>
      </c>
    </row>
    <row r="5" spans="2:66" ht="16.5" thickBot="1" x14ac:dyDescent="0.3">
      <c r="B5" s="30"/>
      <c r="C5" s="30"/>
      <c r="D5" s="32"/>
      <c r="E5" s="30"/>
      <c r="F5" s="30"/>
      <c r="G5" s="30"/>
      <c r="H5" s="30"/>
      <c r="I5" s="30"/>
      <c r="J5" s="30"/>
      <c r="K5" s="30"/>
      <c r="BL5" s="4" t="s">
        <v>3</v>
      </c>
      <c r="BM5" s="4" t="s">
        <v>5</v>
      </c>
      <c r="BN5" s="4" t="s">
        <v>4</v>
      </c>
    </row>
    <row r="6" spans="2:66" ht="56.25" customHeight="1" thickBot="1" x14ac:dyDescent="0.3">
      <c r="B6" s="8" t="s">
        <v>6</v>
      </c>
      <c r="C6" s="8" t="s">
        <v>64</v>
      </c>
      <c r="D6" s="20" t="s">
        <v>7</v>
      </c>
      <c r="E6" s="35" t="s">
        <v>11</v>
      </c>
      <c r="F6" s="35" t="s">
        <v>8</v>
      </c>
      <c r="G6" s="36" t="s">
        <v>12</v>
      </c>
      <c r="H6" s="36" t="s">
        <v>30</v>
      </c>
      <c r="I6" s="36" t="s">
        <v>31</v>
      </c>
      <c r="J6" s="36" t="s">
        <v>32</v>
      </c>
      <c r="K6" s="37" t="s">
        <v>9</v>
      </c>
      <c r="AY6" s="4" t="e">
        <f>#REF!</f>
        <v>#REF!</v>
      </c>
      <c r="AZ6" s="4" t="e">
        <f>#REF!</f>
        <v>#REF!</v>
      </c>
      <c r="BA6" s="4" t="e">
        <f>#REF!</f>
        <v>#REF!</v>
      </c>
      <c r="BB6" s="4" t="e">
        <f>#REF!</f>
        <v>#REF!</v>
      </c>
    </row>
    <row r="7" spans="2:66" x14ac:dyDescent="0.25">
      <c r="B7" s="3">
        <v>1</v>
      </c>
      <c r="C7" s="3" t="str">
        <f>'LT Pro pirmas etapas'!B12</f>
        <v>LT 5</v>
      </c>
      <c r="D7" s="21" t="str">
        <f>'LT Pro pirmas etapas'!C12</f>
        <v>MANTAS KULVINSKAS</v>
      </c>
      <c r="E7" s="27">
        <f>'LT Pro pirmas etapas'!G12</f>
        <v>94.6</v>
      </c>
      <c r="F7" s="27">
        <f>'LT Pro antras etapas'!G13</f>
        <v>76.8</v>
      </c>
      <c r="G7" s="34"/>
      <c r="H7" s="34"/>
      <c r="I7" s="34"/>
      <c r="J7" s="34"/>
      <c r="K7" s="34">
        <f>E7+F7+G7+H7+I7+J7</f>
        <v>171.39999999999998</v>
      </c>
      <c r="AX7" s="4">
        <v>1</v>
      </c>
      <c r="AY7" s="4" t="e">
        <f>#REF!</f>
        <v>#REF!</v>
      </c>
      <c r="AZ7" s="4" t="e">
        <f>#REF!</f>
        <v>#REF!</v>
      </c>
      <c r="BA7" s="4" t="e">
        <f>#REF!</f>
        <v>#REF!</v>
      </c>
      <c r="BB7" s="5" t="e">
        <f>ROUND(#REF!,2)</f>
        <v>#REF!</v>
      </c>
      <c r="BD7" s="4" t="e">
        <f t="shared" ref="BD7:BD35" si="0">RANK(BB7,$BB$7:$BB$41,0)</f>
        <v>#REF!</v>
      </c>
      <c r="BF7" s="5" t="e">
        <f>BB7*1000000-BA7</f>
        <v>#REF!</v>
      </c>
      <c r="BG7" s="4" t="e">
        <f t="shared" ref="BG7:BG19" si="1">RANK(BF7,$BF$7:$BF$41,0)</f>
        <v>#REF!</v>
      </c>
      <c r="BI7" s="4">
        <v>1</v>
      </c>
      <c r="BJ7" s="4" t="e">
        <f t="shared" ref="BJ7:BJ35" si="2">MATCH(BI7,BG:BG,0)</f>
        <v>#N/A</v>
      </c>
      <c r="BL7" s="4" t="e">
        <f t="shared" ref="BL7:BL35" ca="1" si="3">IF(AY7&lt;&gt;0,INDIRECT(BL$5&amp;$BJ7),"")</f>
        <v>#REF!</v>
      </c>
      <c r="BM7" s="4" t="e">
        <f t="shared" ref="BM7:BM35" ca="1" si="4">IF(AZ7&lt;&gt;0,INDIRECT(BM$5&amp;$BJ7),"")</f>
        <v>#REF!</v>
      </c>
      <c r="BN7" s="4" t="e">
        <f t="shared" ref="BN7:BN35" ca="1" si="5">IF(BA7&lt;&gt;0,INDIRECT(BN$5&amp;$BJ7),"")</f>
        <v>#REF!</v>
      </c>
    </row>
    <row r="8" spans="2:66" x14ac:dyDescent="0.25">
      <c r="B8" s="3">
        <v>2</v>
      </c>
      <c r="C8" s="3" t="str">
        <f>'LT Pro pirmas etapas'!B18</f>
        <v>LT 10</v>
      </c>
      <c r="D8" s="21" t="str">
        <f>'LT Pro pirmas etapas'!C18</f>
        <v>BENEDIKTAS ČIRBA</v>
      </c>
      <c r="E8" s="27">
        <f>'LT Pro pirmas etapas'!G18</f>
        <v>58.6</v>
      </c>
      <c r="F8" s="23">
        <f>'LT Pro antras etapas'!G12</f>
        <v>86.2</v>
      </c>
      <c r="G8" s="10"/>
      <c r="H8" s="10"/>
      <c r="I8" s="10"/>
      <c r="J8" s="10"/>
      <c r="K8" s="34">
        <f>E8+F8+G8+H8+I8+J8</f>
        <v>144.80000000000001</v>
      </c>
      <c r="AX8" s="4">
        <v>2</v>
      </c>
      <c r="AY8" s="4" t="e">
        <f>#REF!</f>
        <v>#REF!</v>
      </c>
      <c r="AZ8" s="4" t="e">
        <f>#REF!</f>
        <v>#REF!</v>
      </c>
      <c r="BA8" s="4" t="e">
        <f>#REF!</f>
        <v>#REF!</v>
      </c>
      <c r="BB8" s="5" t="e">
        <f>ROUND(#REF!,2)</f>
        <v>#REF!</v>
      </c>
      <c r="BD8" s="4" t="e">
        <f t="shared" si="0"/>
        <v>#REF!</v>
      </c>
      <c r="BF8" s="5" t="e">
        <f t="shared" ref="BF8:BF35" si="6">BB8*1000000-BA8</f>
        <v>#REF!</v>
      </c>
      <c r="BG8" s="4" t="e">
        <f t="shared" si="1"/>
        <v>#REF!</v>
      </c>
      <c r="BI8" s="4">
        <v>2</v>
      </c>
      <c r="BJ8" s="4" t="e">
        <f t="shared" si="2"/>
        <v>#N/A</v>
      </c>
      <c r="BL8" s="4" t="e">
        <f t="shared" ca="1" si="3"/>
        <v>#REF!</v>
      </c>
      <c r="BM8" s="4" t="e">
        <f t="shared" ca="1" si="4"/>
        <v>#REF!</v>
      </c>
      <c r="BN8" s="4" t="e">
        <f t="shared" ca="1" si="5"/>
        <v>#REF!</v>
      </c>
    </row>
    <row r="9" spans="2:66" x14ac:dyDescent="0.25">
      <c r="B9" s="3">
        <v>3</v>
      </c>
      <c r="C9" s="3" t="str">
        <f>'LT Pro pirmas etapas'!B21</f>
        <v>LT 7</v>
      </c>
      <c r="D9" s="21" t="str">
        <f>'LT Pro pirmas etapas'!C21</f>
        <v>DONATAS MACPREIKSAS</v>
      </c>
      <c r="E9" s="27">
        <f>'LT Pro pirmas etapas'!G21</f>
        <v>29</v>
      </c>
      <c r="F9" s="23">
        <f>'LT Pro antras etapas'!G10</f>
        <v>107.9</v>
      </c>
      <c r="G9" s="10"/>
      <c r="H9" s="10"/>
      <c r="I9" s="10"/>
      <c r="J9" s="10"/>
      <c r="K9" s="34">
        <f>E9+F9+G9+H9+I9+J9</f>
        <v>136.9</v>
      </c>
      <c r="AX9" s="4">
        <v>3</v>
      </c>
      <c r="AY9" s="4" t="e">
        <f>#REF!</f>
        <v>#REF!</v>
      </c>
      <c r="AZ9" s="4" t="e">
        <f>#REF!</f>
        <v>#REF!</v>
      </c>
      <c r="BA9" s="4" t="e">
        <f>#REF!</f>
        <v>#REF!</v>
      </c>
      <c r="BB9" s="5" t="e">
        <f>ROUND(#REF!,2)</f>
        <v>#REF!</v>
      </c>
      <c r="BD9" s="4" t="e">
        <f t="shared" si="0"/>
        <v>#REF!</v>
      </c>
      <c r="BF9" s="5" t="e">
        <f t="shared" si="6"/>
        <v>#REF!</v>
      </c>
      <c r="BG9" s="4" t="e">
        <f t="shared" si="1"/>
        <v>#REF!</v>
      </c>
      <c r="BI9" s="4">
        <v>3</v>
      </c>
      <c r="BJ9" s="4" t="e">
        <f t="shared" si="2"/>
        <v>#N/A</v>
      </c>
      <c r="BL9" s="4" t="e">
        <f t="shared" ca="1" si="3"/>
        <v>#REF!</v>
      </c>
      <c r="BM9" s="4" t="e">
        <f t="shared" ca="1" si="4"/>
        <v>#REF!</v>
      </c>
      <c r="BN9" s="4" t="e">
        <f t="shared" ca="1" si="5"/>
        <v>#REF!</v>
      </c>
    </row>
    <row r="10" spans="2:66" x14ac:dyDescent="0.25">
      <c r="B10" s="3">
        <v>4</v>
      </c>
      <c r="C10" s="3" t="s">
        <v>114</v>
      </c>
      <c r="D10" s="21" t="str">
        <f>'LT Pro pirmas etapas'!C15</f>
        <v>KESTUTIS KELPSA</v>
      </c>
      <c r="E10" s="27">
        <f>'LT Pro pirmas etapas'!G15</f>
        <v>61.9</v>
      </c>
      <c r="F10" s="23">
        <f>'LT Pro antras etapas'!G14</f>
        <v>69.099999999999994</v>
      </c>
      <c r="G10" s="10"/>
      <c r="H10" s="10"/>
      <c r="I10" s="10"/>
      <c r="J10" s="10"/>
      <c r="K10" s="34">
        <f>E10+F10+G10+H10+I10+J10</f>
        <v>131</v>
      </c>
      <c r="AX10" s="4">
        <v>4</v>
      </c>
      <c r="AY10" s="4" t="e">
        <f>#REF!</f>
        <v>#REF!</v>
      </c>
      <c r="AZ10" s="4" t="e">
        <f>#REF!</f>
        <v>#REF!</v>
      </c>
      <c r="BA10" s="4" t="e">
        <f>#REF!</f>
        <v>#REF!</v>
      </c>
      <c r="BB10" s="5" t="e">
        <f>ROUND(#REF!,2)</f>
        <v>#REF!</v>
      </c>
      <c r="BD10" s="4" t="e">
        <f t="shared" si="0"/>
        <v>#REF!</v>
      </c>
      <c r="BF10" s="5" t="e">
        <f t="shared" si="6"/>
        <v>#REF!</v>
      </c>
      <c r="BG10" s="4" t="e">
        <f t="shared" si="1"/>
        <v>#REF!</v>
      </c>
      <c r="BI10" s="4">
        <v>4</v>
      </c>
      <c r="BJ10" s="4" t="e">
        <f t="shared" si="2"/>
        <v>#N/A</v>
      </c>
      <c r="BL10" s="4" t="e">
        <f t="shared" ca="1" si="3"/>
        <v>#REF!</v>
      </c>
      <c r="BM10" s="4" t="e">
        <f t="shared" ca="1" si="4"/>
        <v>#REF!</v>
      </c>
      <c r="BN10" s="4" t="e">
        <f t="shared" ca="1" si="5"/>
        <v>#REF!</v>
      </c>
    </row>
    <row r="11" spans="2:66" x14ac:dyDescent="0.25">
      <c r="B11" s="3">
        <v>5</v>
      </c>
      <c r="C11" s="3" t="str">
        <f>'LT Pro pirmas etapas'!B16</f>
        <v>LT 23</v>
      </c>
      <c r="D11" s="21" t="str">
        <f>'LT Pro pirmas etapas'!C16</f>
        <v>DZIUGAS MATUSEVICIUS</v>
      </c>
      <c r="E11" s="27">
        <f>'LT Pro pirmas etapas'!G16</f>
        <v>60.9</v>
      </c>
      <c r="F11" s="23">
        <f>'LT Pro antras etapas'!G15</f>
        <v>68.3</v>
      </c>
      <c r="G11" s="10"/>
      <c r="H11" s="10"/>
      <c r="I11" s="10"/>
      <c r="J11" s="10"/>
      <c r="K11" s="34">
        <f>E11+F11+G11+H11+I11+J11</f>
        <v>129.19999999999999</v>
      </c>
      <c r="AX11" s="4">
        <v>5</v>
      </c>
      <c r="AY11" s="4" t="e">
        <f>#REF!</f>
        <v>#REF!</v>
      </c>
      <c r="AZ11" s="4" t="e">
        <f>#REF!</f>
        <v>#REF!</v>
      </c>
      <c r="BA11" s="4" t="e">
        <f>#REF!</f>
        <v>#REF!</v>
      </c>
      <c r="BB11" s="5" t="e">
        <f>ROUND(#REF!,2)</f>
        <v>#REF!</v>
      </c>
      <c r="BD11" s="4" t="e">
        <f t="shared" si="0"/>
        <v>#REF!</v>
      </c>
      <c r="BF11" s="5" t="e">
        <f t="shared" si="6"/>
        <v>#REF!</v>
      </c>
      <c r="BG11" s="4" t="e">
        <f t="shared" si="1"/>
        <v>#REF!</v>
      </c>
      <c r="BI11" s="4">
        <v>5</v>
      </c>
      <c r="BJ11" s="4" t="e">
        <f t="shared" si="2"/>
        <v>#N/A</v>
      </c>
      <c r="BL11" s="4" t="e">
        <f t="shared" ca="1" si="3"/>
        <v>#REF!</v>
      </c>
      <c r="BM11" s="4" t="e">
        <f t="shared" ca="1" si="4"/>
        <v>#REF!</v>
      </c>
      <c r="BN11" s="4" t="e">
        <f t="shared" ca="1" si="5"/>
        <v>#REF!</v>
      </c>
    </row>
    <row r="12" spans="2:66" x14ac:dyDescent="0.25">
      <c r="B12" s="3">
        <v>6</v>
      </c>
      <c r="C12" s="3" t="str">
        <f>'LT Pro pirmas etapas'!B13</f>
        <v>LT 15</v>
      </c>
      <c r="D12" s="21" t="str">
        <f>'LT Pro pirmas etapas'!C13</f>
        <v>VALDAS VINDZIGELSKIS</v>
      </c>
      <c r="E12" s="27">
        <f>'LT Pro pirmas etapas'!G13</f>
        <v>68.099999999999994</v>
      </c>
      <c r="F12" s="23">
        <f>'LT Pro antras etapas'!G19</f>
        <v>58.5</v>
      </c>
      <c r="G12" s="10"/>
      <c r="H12" s="10"/>
      <c r="I12" s="10"/>
      <c r="J12" s="10"/>
      <c r="K12" s="34">
        <f>E12+F12+G12+H12+I12+J12</f>
        <v>126.6</v>
      </c>
      <c r="AX12" s="4">
        <v>6</v>
      </c>
      <c r="AY12" s="4" t="e">
        <f>#REF!</f>
        <v>#REF!</v>
      </c>
      <c r="AZ12" s="4" t="e">
        <f>#REF!</f>
        <v>#REF!</v>
      </c>
      <c r="BA12" s="4" t="e">
        <f>#REF!</f>
        <v>#REF!</v>
      </c>
      <c r="BB12" s="5" t="e">
        <f>ROUND(#REF!,2)</f>
        <v>#REF!</v>
      </c>
      <c r="BD12" s="4" t="e">
        <f t="shared" si="0"/>
        <v>#REF!</v>
      </c>
      <c r="BF12" s="5" t="e">
        <f t="shared" si="6"/>
        <v>#REF!</v>
      </c>
      <c r="BG12" s="4" t="e">
        <f t="shared" si="1"/>
        <v>#REF!</v>
      </c>
      <c r="BI12" s="4">
        <v>6</v>
      </c>
      <c r="BJ12" s="4" t="e">
        <f t="shared" si="2"/>
        <v>#N/A</v>
      </c>
      <c r="BL12" s="4" t="e">
        <f t="shared" ca="1" si="3"/>
        <v>#REF!</v>
      </c>
      <c r="BM12" s="4" t="e">
        <f t="shared" ca="1" si="4"/>
        <v>#REF!</v>
      </c>
      <c r="BN12" s="4" t="e">
        <f t="shared" ca="1" si="5"/>
        <v>#REF!</v>
      </c>
    </row>
    <row r="13" spans="2:66" x14ac:dyDescent="0.25">
      <c r="B13" s="3">
        <v>7</v>
      </c>
      <c r="C13" s="3" t="str">
        <f>'LT Pro pirmas etapas'!B17</f>
        <v>LT 13</v>
      </c>
      <c r="D13" s="21" t="str">
        <f>'LT Pro pirmas etapas'!C17</f>
        <v>LUKAS GARALEVICIUS</v>
      </c>
      <c r="E13" s="27">
        <f>'LT Pro pirmas etapas'!G17</f>
        <v>58.9</v>
      </c>
      <c r="F13" s="23">
        <f>'LT Pro antras etapas'!G16</f>
        <v>67.2</v>
      </c>
      <c r="G13" s="10"/>
      <c r="H13" s="10"/>
      <c r="I13" s="10"/>
      <c r="J13" s="10"/>
      <c r="K13" s="34">
        <f>E13+F13+G13+H13+I13+J13</f>
        <v>126.1</v>
      </c>
      <c r="AX13" s="4">
        <v>7</v>
      </c>
      <c r="AY13" s="4" t="e">
        <f>#REF!</f>
        <v>#REF!</v>
      </c>
      <c r="AZ13" s="4" t="e">
        <f>#REF!</f>
        <v>#REF!</v>
      </c>
      <c r="BA13" s="4" t="e">
        <f>#REF!</f>
        <v>#REF!</v>
      </c>
      <c r="BB13" s="5" t="e">
        <f>ROUND(#REF!,2)</f>
        <v>#REF!</v>
      </c>
      <c r="BD13" s="4" t="e">
        <f t="shared" si="0"/>
        <v>#REF!</v>
      </c>
      <c r="BF13" s="5" t="e">
        <f t="shared" si="6"/>
        <v>#REF!</v>
      </c>
      <c r="BG13" s="4" t="e">
        <f t="shared" si="1"/>
        <v>#REF!</v>
      </c>
      <c r="BI13" s="4">
        <v>7</v>
      </c>
      <c r="BJ13" s="4" t="e">
        <f t="shared" si="2"/>
        <v>#N/A</v>
      </c>
      <c r="BL13" s="4" t="e">
        <f t="shared" ca="1" si="3"/>
        <v>#REF!</v>
      </c>
      <c r="BM13" s="4" t="e">
        <f t="shared" ca="1" si="4"/>
        <v>#REF!</v>
      </c>
      <c r="BN13" s="4" t="e">
        <f t="shared" ca="1" si="5"/>
        <v>#REF!</v>
      </c>
    </row>
    <row r="14" spans="2:66" x14ac:dyDescent="0.25">
      <c r="B14" s="3">
        <v>8</v>
      </c>
      <c r="C14" s="3" t="str">
        <f>'LT Pro pirmas etapas'!B14</f>
        <v>LT 1</v>
      </c>
      <c r="D14" s="21" t="str">
        <f>'LT Pro pirmas etapas'!C14</f>
        <v>ANDRIUS CIBIRKA</v>
      </c>
      <c r="E14" s="27">
        <f>'LT Pro pirmas etapas'!G14</f>
        <v>62.9</v>
      </c>
      <c r="F14" s="23">
        <f>'LT Pro antras etapas'!G21</f>
        <v>58</v>
      </c>
      <c r="G14" s="10"/>
      <c r="H14" s="10"/>
      <c r="I14" s="10"/>
      <c r="J14" s="10"/>
      <c r="K14" s="34">
        <f>E14+F14+G14+H14+I14+J14</f>
        <v>120.9</v>
      </c>
      <c r="AX14" s="4">
        <v>8</v>
      </c>
      <c r="AY14" s="4" t="e">
        <f>#REF!</f>
        <v>#REF!</v>
      </c>
      <c r="AZ14" s="4" t="e">
        <f>#REF!</f>
        <v>#REF!</v>
      </c>
      <c r="BA14" s="4" t="e">
        <f>#REF!</f>
        <v>#REF!</v>
      </c>
      <c r="BB14" s="5" t="e">
        <f>ROUND(#REF!,2)</f>
        <v>#REF!</v>
      </c>
      <c r="BD14" s="4" t="e">
        <f t="shared" si="0"/>
        <v>#REF!</v>
      </c>
      <c r="BF14" s="5" t="e">
        <f t="shared" si="6"/>
        <v>#REF!</v>
      </c>
      <c r="BG14" s="4" t="e">
        <f t="shared" si="1"/>
        <v>#REF!</v>
      </c>
      <c r="BI14" s="4">
        <v>8</v>
      </c>
      <c r="BJ14" s="4" t="e">
        <f t="shared" si="2"/>
        <v>#N/A</v>
      </c>
      <c r="BL14" s="4" t="e">
        <f t="shared" ca="1" si="3"/>
        <v>#REF!</v>
      </c>
      <c r="BM14" s="4" t="e">
        <f t="shared" ca="1" si="4"/>
        <v>#REF!</v>
      </c>
      <c r="BN14" s="4" t="e">
        <f t="shared" ca="1" si="5"/>
        <v>#REF!</v>
      </c>
    </row>
    <row r="15" spans="2:66" x14ac:dyDescent="0.25">
      <c r="B15" s="3">
        <v>9</v>
      </c>
      <c r="C15" s="3" t="s">
        <v>75</v>
      </c>
      <c r="D15" s="65" t="s">
        <v>103</v>
      </c>
      <c r="E15" s="27">
        <v>0</v>
      </c>
      <c r="F15" s="23">
        <f>'LT Pro antras etapas'!G11</f>
        <v>95.6</v>
      </c>
      <c r="G15" s="10"/>
      <c r="H15" s="10"/>
      <c r="I15" s="10"/>
      <c r="J15" s="10"/>
      <c r="K15" s="34">
        <f>E15+F15+G15+H15+I15+J15</f>
        <v>95.6</v>
      </c>
      <c r="M15" s="31"/>
      <c r="AX15" s="4">
        <v>9</v>
      </c>
      <c r="AY15" s="4" t="e">
        <f>#REF!</f>
        <v>#REF!</v>
      </c>
      <c r="AZ15" s="4" t="e">
        <f>#REF!</f>
        <v>#REF!</v>
      </c>
      <c r="BA15" s="4" t="e">
        <f>#REF!</f>
        <v>#REF!</v>
      </c>
      <c r="BB15" s="5" t="e">
        <f>ROUND(#REF!,2)</f>
        <v>#REF!</v>
      </c>
      <c r="BD15" s="4" t="e">
        <f t="shared" si="0"/>
        <v>#REF!</v>
      </c>
      <c r="BF15" s="5" t="e">
        <f t="shared" si="6"/>
        <v>#REF!</v>
      </c>
      <c r="BG15" s="4" t="e">
        <f t="shared" si="1"/>
        <v>#REF!</v>
      </c>
      <c r="BI15" s="4">
        <v>9</v>
      </c>
      <c r="BJ15" s="4" t="e">
        <f t="shared" si="2"/>
        <v>#N/A</v>
      </c>
      <c r="BL15" s="4" t="e">
        <f t="shared" ca="1" si="3"/>
        <v>#REF!</v>
      </c>
      <c r="BM15" s="4" t="e">
        <f t="shared" ca="1" si="4"/>
        <v>#REF!</v>
      </c>
      <c r="BN15" s="4" t="e">
        <f t="shared" ca="1" si="5"/>
        <v>#REF!</v>
      </c>
    </row>
    <row r="16" spans="2:66" x14ac:dyDescent="0.25">
      <c r="B16" s="3">
        <v>10</v>
      </c>
      <c r="C16" s="3" t="str">
        <f>'LT Pro pirmas etapas'!B19</f>
        <v>LT 2</v>
      </c>
      <c r="D16" s="21" t="str">
        <f>'LT Pro pirmas etapas'!C19</f>
        <v>GEDIMINAS LEVICKAS</v>
      </c>
      <c r="E16" s="27">
        <f>'LT Pro pirmas etapas'!G19</f>
        <v>31.5</v>
      </c>
      <c r="F16" s="23">
        <f>'LT Pro antras etapas'!G18</f>
        <v>58.7</v>
      </c>
      <c r="G16" s="10"/>
      <c r="H16" s="10"/>
      <c r="I16" s="10"/>
      <c r="J16" s="10"/>
      <c r="K16" s="34">
        <f>E16+F16+G16+H16+I16+J16</f>
        <v>90.2</v>
      </c>
      <c r="M16" s="31"/>
      <c r="AX16" s="4">
        <v>10</v>
      </c>
      <c r="AY16" s="4" t="e">
        <f>#REF!</f>
        <v>#REF!</v>
      </c>
      <c r="AZ16" s="4" t="e">
        <f>#REF!</f>
        <v>#REF!</v>
      </c>
      <c r="BA16" s="4" t="e">
        <f>#REF!</f>
        <v>#REF!</v>
      </c>
      <c r="BB16" s="5" t="e">
        <f>ROUND(#REF!,2)</f>
        <v>#REF!</v>
      </c>
      <c r="BD16" s="4" t="e">
        <f t="shared" si="0"/>
        <v>#REF!</v>
      </c>
      <c r="BF16" s="5" t="e">
        <f t="shared" si="6"/>
        <v>#REF!</v>
      </c>
      <c r="BG16" s="4" t="e">
        <f t="shared" si="1"/>
        <v>#REF!</v>
      </c>
      <c r="BI16" s="4">
        <v>10</v>
      </c>
      <c r="BJ16" s="4" t="e">
        <f t="shared" si="2"/>
        <v>#N/A</v>
      </c>
      <c r="BL16" s="4" t="e">
        <f t="shared" ca="1" si="3"/>
        <v>#REF!</v>
      </c>
      <c r="BM16" s="4" t="e">
        <f t="shared" ca="1" si="4"/>
        <v>#REF!</v>
      </c>
      <c r="BN16" s="4" t="e">
        <f t="shared" ca="1" si="5"/>
        <v>#REF!</v>
      </c>
    </row>
    <row r="17" spans="2:68" x14ac:dyDescent="0.25">
      <c r="B17" s="3">
        <v>11</v>
      </c>
      <c r="C17" s="3" t="s">
        <v>73</v>
      </c>
      <c r="D17" s="21" t="s">
        <v>104</v>
      </c>
      <c r="E17" s="27">
        <v>0</v>
      </c>
      <c r="F17" s="68">
        <f>'LT Pro antras etapas'!G17</f>
        <v>67.099999999999994</v>
      </c>
      <c r="G17" s="10"/>
      <c r="H17" s="10"/>
      <c r="I17" s="10"/>
      <c r="J17" s="10"/>
      <c r="K17" s="34">
        <f>E17+F17+G17+H17+I17+J17</f>
        <v>67.099999999999994</v>
      </c>
      <c r="M17" s="31"/>
      <c r="AX17" s="4">
        <v>11</v>
      </c>
      <c r="AY17" s="4" t="e">
        <f>#REF!</f>
        <v>#REF!</v>
      </c>
      <c r="AZ17" s="4" t="e">
        <f>#REF!</f>
        <v>#REF!</v>
      </c>
      <c r="BA17" s="4" t="e">
        <f>#REF!</f>
        <v>#REF!</v>
      </c>
      <c r="BB17" s="5" t="e">
        <f>ROUND(#REF!,2)</f>
        <v>#REF!</v>
      </c>
      <c r="BD17" s="4" t="e">
        <f t="shared" si="0"/>
        <v>#REF!</v>
      </c>
      <c r="BF17" s="5" t="e">
        <f t="shared" si="6"/>
        <v>#REF!</v>
      </c>
      <c r="BG17" s="4" t="e">
        <f t="shared" si="1"/>
        <v>#REF!</v>
      </c>
      <c r="BI17" s="4">
        <v>11</v>
      </c>
      <c r="BJ17" s="4" t="e">
        <f t="shared" si="2"/>
        <v>#N/A</v>
      </c>
      <c r="BL17" s="4" t="e">
        <f t="shared" ca="1" si="3"/>
        <v>#REF!</v>
      </c>
      <c r="BM17" s="4" t="e">
        <f t="shared" ca="1" si="4"/>
        <v>#REF!</v>
      </c>
      <c r="BN17" s="4" t="e">
        <f t="shared" ca="1" si="5"/>
        <v>#REF!</v>
      </c>
    </row>
    <row r="18" spans="2:68" x14ac:dyDescent="0.25">
      <c r="B18" s="3">
        <v>12</v>
      </c>
      <c r="C18" s="3" t="str">
        <f>'LT Pro pirmas etapas'!B20</f>
        <v>LT9</v>
      </c>
      <c r="D18" s="21" t="str">
        <f>'LT Pro pirmas etapas'!C20</f>
        <v>EVALDAS KOVALENKA</v>
      </c>
      <c r="E18" s="27">
        <f>'LT Pro pirmas etapas'!G20</f>
        <v>30.5</v>
      </c>
      <c r="F18" s="23">
        <f>'LT Pro antras etapas'!G26</f>
        <v>31.7</v>
      </c>
      <c r="G18" s="10"/>
      <c r="H18" s="10"/>
      <c r="I18" s="10"/>
      <c r="J18" s="10"/>
      <c r="K18" s="34">
        <f>E18+F18+G18+H18+I18+J18</f>
        <v>62.2</v>
      </c>
      <c r="M18" s="31"/>
      <c r="AX18" s="4">
        <v>12</v>
      </c>
      <c r="AY18" s="4" t="e">
        <f>#REF!</f>
        <v>#REF!</v>
      </c>
      <c r="AZ18" s="4" t="e">
        <f>#REF!</f>
        <v>#REF!</v>
      </c>
      <c r="BA18" s="4" t="e">
        <f>#REF!</f>
        <v>#REF!</v>
      </c>
      <c r="BB18" s="5" t="e">
        <f>ROUND(#REF!,2)</f>
        <v>#REF!</v>
      </c>
      <c r="BD18" s="4" t="e">
        <f t="shared" si="0"/>
        <v>#REF!</v>
      </c>
      <c r="BF18" s="5" t="e">
        <f t="shared" si="6"/>
        <v>#REF!</v>
      </c>
      <c r="BG18" s="4" t="e">
        <f t="shared" si="1"/>
        <v>#REF!</v>
      </c>
      <c r="BI18" s="4">
        <v>12</v>
      </c>
      <c r="BJ18" s="4" t="e">
        <f t="shared" si="2"/>
        <v>#N/A</v>
      </c>
      <c r="BL18" s="4" t="e">
        <f t="shared" ca="1" si="3"/>
        <v>#REF!</v>
      </c>
      <c r="BM18" s="4" t="e">
        <f t="shared" ca="1" si="4"/>
        <v>#REF!</v>
      </c>
      <c r="BN18" s="4" t="e">
        <f t="shared" ca="1" si="5"/>
        <v>#REF!</v>
      </c>
    </row>
    <row r="19" spans="2:68" x14ac:dyDescent="0.25">
      <c r="B19" s="3">
        <v>13</v>
      </c>
      <c r="C19" s="3" t="str">
        <f>'Dalyvių sąrašas'!C30</f>
        <v>LT 31</v>
      </c>
      <c r="D19" s="21" t="s">
        <v>105</v>
      </c>
      <c r="E19" s="27">
        <v>0</v>
      </c>
      <c r="F19" s="23">
        <f>'LT Pro antras etapas'!G20</f>
        <v>58.2</v>
      </c>
      <c r="G19" s="10"/>
      <c r="H19" s="10"/>
      <c r="I19" s="10"/>
      <c r="J19" s="10"/>
      <c r="K19" s="34">
        <f>E19+F19+G19+H19+I19+J19</f>
        <v>58.2</v>
      </c>
      <c r="M19" s="31"/>
      <c r="AX19" s="4">
        <v>13</v>
      </c>
      <c r="AY19" s="4" t="e">
        <f>#REF!</f>
        <v>#REF!</v>
      </c>
      <c r="AZ19" s="4" t="e">
        <f>#REF!</f>
        <v>#REF!</v>
      </c>
      <c r="BA19" s="4" t="e">
        <f>#REF!</f>
        <v>#REF!</v>
      </c>
      <c r="BB19" s="5" t="e">
        <f>ROUND(#REF!,2)</f>
        <v>#REF!</v>
      </c>
      <c r="BD19" s="4" t="e">
        <f t="shared" si="0"/>
        <v>#REF!</v>
      </c>
      <c r="BF19" s="5" t="e">
        <f t="shared" si="6"/>
        <v>#REF!</v>
      </c>
      <c r="BG19" s="4" t="e">
        <f t="shared" si="1"/>
        <v>#REF!</v>
      </c>
      <c r="BI19" s="4">
        <v>13</v>
      </c>
      <c r="BJ19" s="4" t="e">
        <f t="shared" si="2"/>
        <v>#N/A</v>
      </c>
      <c r="BL19" s="4" t="e">
        <f t="shared" ca="1" si="3"/>
        <v>#REF!</v>
      </c>
      <c r="BM19" s="4" t="e">
        <f t="shared" ca="1" si="4"/>
        <v>#REF!</v>
      </c>
      <c r="BN19" s="4" t="e">
        <f t="shared" ca="1" si="5"/>
        <v>#REF!</v>
      </c>
    </row>
    <row r="20" spans="2:68" x14ac:dyDescent="0.25">
      <c r="B20" s="3">
        <v>14</v>
      </c>
      <c r="C20" s="3" t="str">
        <f>'LT Pro pirmas etapas'!B23</f>
        <v>LT 14</v>
      </c>
      <c r="D20" s="21" t="str">
        <f>'LT Pro pirmas etapas'!C23</f>
        <v>ARUNAS CERNEVICIUS</v>
      </c>
      <c r="E20" s="27">
        <f>'LT Pro pirmas etapas'!G23</f>
        <v>0</v>
      </c>
      <c r="F20" s="23">
        <f>'LT Pro antras etapas'!G22</f>
        <v>57.9</v>
      </c>
      <c r="G20" s="10"/>
      <c r="H20" s="10"/>
      <c r="I20" s="10"/>
      <c r="J20" s="10"/>
      <c r="K20" s="34">
        <f>E20+F20+G20+H20+I20+J20</f>
        <v>57.9</v>
      </c>
      <c r="M20" s="31"/>
      <c r="AX20" s="4">
        <v>14</v>
      </c>
      <c r="AY20" s="4" t="e">
        <f>#REF!</f>
        <v>#REF!</v>
      </c>
      <c r="AZ20" s="4" t="e">
        <f>#REF!</f>
        <v>#REF!</v>
      </c>
      <c r="BA20" s="4" t="e">
        <f>#REF!</f>
        <v>#REF!</v>
      </c>
      <c r="BB20" s="5" t="e">
        <f>ROUND(#REF!,2)</f>
        <v>#REF!</v>
      </c>
      <c r="BD20" s="4" t="e">
        <f t="shared" si="0"/>
        <v>#REF!</v>
      </c>
      <c r="BF20" s="5" t="e">
        <f t="shared" si="6"/>
        <v>#REF!</v>
      </c>
      <c r="BG20" s="4" t="e">
        <f t="shared" ref="BG20:BG35" si="7">RANK(BF20,$BF$7:$BF$41)</f>
        <v>#REF!</v>
      </c>
      <c r="BI20" s="4">
        <v>14</v>
      </c>
      <c r="BJ20" s="4" t="e">
        <f t="shared" si="2"/>
        <v>#N/A</v>
      </c>
      <c r="BL20" s="4" t="e">
        <f t="shared" ca="1" si="3"/>
        <v>#REF!</v>
      </c>
      <c r="BM20" s="4" t="e">
        <f t="shared" ca="1" si="4"/>
        <v>#REF!</v>
      </c>
      <c r="BN20" s="4" t="e">
        <f t="shared" ca="1" si="5"/>
        <v>#REF!</v>
      </c>
    </row>
    <row r="21" spans="2:68" x14ac:dyDescent="0.25">
      <c r="B21" s="3">
        <v>15</v>
      </c>
      <c r="C21" s="3" t="s">
        <v>68</v>
      </c>
      <c r="D21" s="66" t="s">
        <v>106</v>
      </c>
      <c r="E21" s="28">
        <v>0</v>
      </c>
      <c r="F21" s="23">
        <f>'LT Pro antras etapas'!G23</f>
        <v>57.5</v>
      </c>
      <c r="G21" s="10"/>
      <c r="H21" s="10"/>
      <c r="I21" s="10"/>
      <c r="J21" s="10"/>
      <c r="K21" s="34">
        <f>E21+F21+G21+H21+I21+J21</f>
        <v>57.5</v>
      </c>
      <c r="M21" s="31"/>
      <c r="AX21" s="4">
        <v>15</v>
      </c>
      <c r="AY21" s="4" t="e">
        <f>#REF!</f>
        <v>#REF!</v>
      </c>
      <c r="AZ21" s="4" t="e">
        <f>#REF!</f>
        <v>#REF!</v>
      </c>
      <c r="BA21" s="4" t="e">
        <f>#REF!</f>
        <v>#REF!</v>
      </c>
      <c r="BB21" s="5" t="e">
        <f>ROUND(#REF!,2)</f>
        <v>#REF!</v>
      </c>
      <c r="BD21" s="4" t="e">
        <f t="shared" si="0"/>
        <v>#REF!</v>
      </c>
      <c r="BF21" s="5" t="e">
        <f t="shared" si="6"/>
        <v>#REF!</v>
      </c>
      <c r="BG21" s="4" t="e">
        <f t="shared" si="7"/>
        <v>#REF!</v>
      </c>
      <c r="BI21" s="4">
        <v>15</v>
      </c>
      <c r="BJ21" s="4" t="e">
        <f t="shared" si="2"/>
        <v>#N/A</v>
      </c>
      <c r="BL21" s="4" t="e">
        <f t="shared" ca="1" si="3"/>
        <v>#REF!</v>
      </c>
      <c r="BM21" s="4" t="e">
        <f t="shared" ca="1" si="4"/>
        <v>#REF!</v>
      </c>
      <c r="BN21" s="4" t="e">
        <f t="shared" ca="1" si="5"/>
        <v>#REF!</v>
      </c>
    </row>
    <row r="22" spans="2:68" x14ac:dyDescent="0.25">
      <c r="B22" s="3">
        <v>16</v>
      </c>
      <c r="C22" s="3" t="str">
        <f>'LT Pro pirmas etapas'!B24</f>
        <v>LT 20</v>
      </c>
      <c r="D22" s="21" t="str">
        <f>'LT Pro pirmas etapas'!C24</f>
        <v>ANDRIUS SURPLYS</v>
      </c>
      <c r="E22" s="28">
        <f>'LT Pro pirmas etapas'!G24</f>
        <v>0</v>
      </c>
      <c r="F22" s="23">
        <f>'LT Pro antras etapas'!G24</f>
        <v>57.4</v>
      </c>
      <c r="G22" s="10"/>
      <c r="H22" s="10"/>
      <c r="I22" s="10"/>
      <c r="J22" s="10"/>
      <c r="K22" s="34">
        <f>E22+F22+G22+H22+I22+J22</f>
        <v>57.4</v>
      </c>
      <c r="M22" s="31"/>
      <c r="AX22" s="4">
        <v>16</v>
      </c>
      <c r="AY22" s="4" t="e">
        <f>#REF!</f>
        <v>#REF!</v>
      </c>
      <c r="AZ22" s="4" t="e">
        <f>#REF!</f>
        <v>#REF!</v>
      </c>
      <c r="BA22" s="4" t="e">
        <f>#REF!</f>
        <v>#REF!</v>
      </c>
      <c r="BB22" s="5" t="e">
        <f>ROUND(#REF!,2)</f>
        <v>#REF!</v>
      </c>
      <c r="BD22" s="4" t="e">
        <f t="shared" si="0"/>
        <v>#REF!</v>
      </c>
      <c r="BF22" s="5" t="e">
        <f t="shared" si="6"/>
        <v>#REF!</v>
      </c>
      <c r="BG22" s="4" t="e">
        <f t="shared" si="7"/>
        <v>#REF!</v>
      </c>
      <c r="BI22" s="4">
        <v>16</v>
      </c>
      <c r="BJ22" s="4" t="e">
        <f t="shared" si="2"/>
        <v>#N/A</v>
      </c>
      <c r="BL22" s="4" t="e">
        <f t="shared" ca="1" si="3"/>
        <v>#REF!</v>
      </c>
      <c r="BM22" s="4" t="e">
        <f t="shared" ca="1" si="4"/>
        <v>#REF!</v>
      </c>
      <c r="BN22" s="4" t="e">
        <f t="shared" ca="1" si="5"/>
        <v>#REF!</v>
      </c>
    </row>
    <row r="23" spans="2:68" x14ac:dyDescent="0.25">
      <c r="B23" s="3">
        <v>17</v>
      </c>
      <c r="C23" s="3" t="str">
        <f>'LT Pro pirmas etapas'!B25</f>
        <v>LT 86</v>
      </c>
      <c r="D23" s="21" t="str">
        <f>'LT Pro pirmas etapas'!C25</f>
        <v>GEDIMINAS IVANAUSKAS</v>
      </c>
      <c r="E23" s="28">
        <f>'LT Pro pirmas etapas'!G25</f>
        <v>0</v>
      </c>
      <c r="F23" s="23">
        <f>'LT Pro antras etapas'!G25</f>
        <v>57</v>
      </c>
      <c r="G23" s="10"/>
      <c r="H23" s="10"/>
      <c r="I23" s="10"/>
      <c r="J23" s="10"/>
      <c r="K23" s="34">
        <f>E23+F23+G23+H23+I23+J23</f>
        <v>57</v>
      </c>
      <c r="M23" s="31"/>
      <c r="AX23" s="4">
        <v>17</v>
      </c>
      <c r="AY23" s="4" t="e">
        <f>#REF!</f>
        <v>#REF!</v>
      </c>
      <c r="AZ23" s="4" t="e">
        <f>#REF!</f>
        <v>#REF!</v>
      </c>
      <c r="BA23" s="4" t="e">
        <f>#REF!</f>
        <v>#REF!</v>
      </c>
      <c r="BB23" s="5" t="e">
        <f>ROUND(#REF!,2)</f>
        <v>#REF!</v>
      </c>
      <c r="BD23" s="4" t="e">
        <f t="shared" si="0"/>
        <v>#REF!</v>
      </c>
      <c r="BF23" s="5" t="e">
        <f t="shared" si="6"/>
        <v>#REF!</v>
      </c>
      <c r="BG23" s="4" t="e">
        <f t="shared" si="7"/>
        <v>#REF!</v>
      </c>
      <c r="BI23" s="4">
        <v>17</v>
      </c>
      <c r="BJ23" s="4" t="e">
        <f t="shared" si="2"/>
        <v>#N/A</v>
      </c>
      <c r="BL23" s="4" t="e">
        <f t="shared" ca="1" si="3"/>
        <v>#REF!</v>
      </c>
      <c r="BM23" s="4" t="e">
        <f t="shared" ca="1" si="4"/>
        <v>#REF!</v>
      </c>
      <c r="BN23" s="4" t="e">
        <f t="shared" ca="1" si="5"/>
        <v>#REF!</v>
      </c>
    </row>
    <row r="24" spans="2:68" x14ac:dyDescent="0.25">
      <c r="B24" s="3">
        <v>18</v>
      </c>
      <c r="C24" s="3" t="str">
        <f>'LT Pro pirmas etapas'!B22</f>
        <v>LT 11</v>
      </c>
      <c r="D24" s="21" t="str">
        <f>'LT Pro pirmas etapas'!C22</f>
        <v>ARTURAS RAVLUSKEVICIUS</v>
      </c>
      <c r="E24" s="28">
        <f>'LT Pro pirmas etapas'!G22</f>
        <v>0</v>
      </c>
      <c r="F24" s="23">
        <f>'LT Pro antras etapas'!G27</f>
        <v>31.4</v>
      </c>
      <c r="G24" s="10"/>
      <c r="H24" s="10"/>
      <c r="I24" s="10"/>
      <c r="J24" s="10"/>
      <c r="K24" s="34">
        <f>E24+F24+G24+H24+I24+J24</f>
        <v>31.4</v>
      </c>
      <c r="M24" s="31"/>
      <c r="AX24" s="4">
        <v>18</v>
      </c>
      <c r="AY24" s="4" t="e">
        <f>#REF!</f>
        <v>#REF!</v>
      </c>
      <c r="AZ24" s="4" t="e">
        <f>#REF!</f>
        <v>#REF!</v>
      </c>
      <c r="BA24" s="4" t="e">
        <f>#REF!</f>
        <v>#REF!</v>
      </c>
      <c r="BB24" s="5" t="e">
        <f>ROUND(#REF!,2)</f>
        <v>#REF!</v>
      </c>
      <c r="BD24" s="4" t="e">
        <f t="shared" si="0"/>
        <v>#REF!</v>
      </c>
      <c r="BF24" s="5" t="e">
        <f t="shared" si="6"/>
        <v>#REF!</v>
      </c>
      <c r="BG24" s="4" t="e">
        <f t="shared" si="7"/>
        <v>#REF!</v>
      </c>
      <c r="BI24" s="4">
        <v>18</v>
      </c>
      <c r="BJ24" s="4" t="e">
        <f t="shared" si="2"/>
        <v>#N/A</v>
      </c>
      <c r="BL24" s="4" t="e">
        <f t="shared" ca="1" si="3"/>
        <v>#REF!</v>
      </c>
      <c r="BM24" s="4" t="e">
        <f t="shared" ca="1" si="4"/>
        <v>#REF!</v>
      </c>
      <c r="BN24" s="4" t="e">
        <f t="shared" ca="1" si="5"/>
        <v>#REF!</v>
      </c>
    </row>
    <row r="25" spans="2:68" x14ac:dyDescent="0.25">
      <c r="B25" s="3">
        <v>19</v>
      </c>
      <c r="C25" s="3" t="s">
        <v>74</v>
      </c>
      <c r="D25" s="21" t="s">
        <v>107</v>
      </c>
      <c r="E25" s="28">
        <v>0</v>
      </c>
      <c r="F25" s="27">
        <f>'LT Pro antras etapas'!G28</f>
        <v>30</v>
      </c>
      <c r="G25" s="10"/>
      <c r="H25" s="10"/>
      <c r="I25" s="10"/>
      <c r="J25" s="10"/>
      <c r="K25" s="34">
        <f>E25+F25+G25+H25+I25+J25</f>
        <v>30</v>
      </c>
      <c r="M25" s="31"/>
      <c r="AX25" s="4">
        <v>19</v>
      </c>
      <c r="AY25" s="4" t="e">
        <f>#REF!</f>
        <v>#REF!</v>
      </c>
      <c r="AZ25" s="4" t="e">
        <f>#REF!</f>
        <v>#REF!</v>
      </c>
      <c r="BA25" s="4" t="e">
        <f>#REF!</f>
        <v>#REF!</v>
      </c>
      <c r="BB25" s="5" t="e">
        <f>ROUND(#REF!,2)</f>
        <v>#REF!</v>
      </c>
      <c r="BD25" s="4" t="e">
        <f t="shared" si="0"/>
        <v>#REF!</v>
      </c>
      <c r="BF25" s="5" t="e">
        <f t="shared" si="6"/>
        <v>#REF!</v>
      </c>
      <c r="BG25" s="4" t="e">
        <f t="shared" si="7"/>
        <v>#REF!</v>
      </c>
      <c r="BI25" s="4">
        <v>19</v>
      </c>
      <c r="BJ25" s="4" t="e">
        <f t="shared" si="2"/>
        <v>#N/A</v>
      </c>
      <c r="BL25" s="4" t="e">
        <f t="shared" ca="1" si="3"/>
        <v>#REF!</v>
      </c>
      <c r="BM25" s="4" t="e">
        <f t="shared" ca="1" si="4"/>
        <v>#REF!</v>
      </c>
      <c r="BN25" s="4" t="e">
        <f t="shared" ca="1" si="5"/>
        <v>#REF!</v>
      </c>
    </row>
    <row r="26" spans="2:68" x14ac:dyDescent="0.25">
      <c r="B26" s="3">
        <v>20</v>
      </c>
      <c r="C26" s="3" t="str">
        <f>'Dalyvių sąrašas'!C28</f>
        <v>LT 187</v>
      </c>
      <c r="D26" s="21" t="s">
        <v>108</v>
      </c>
      <c r="E26" s="28">
        <v>0</v>
      </c>
      <c r="F26" s="27">
        <f>'LT Pro antras etapas'!G29</f>
        <v>30</v>
      </c>
      <c r="G26" s="10"/>
      <c r="H26" s="10"/>
      <c r="I26" s="10"/>
      <c r="J26" s="10"/>
      <c r="K26" s="34">
        <f>E26+F26+G26+H26+I26+J26</f>
        <v>30</v>
      </c>
      <c r="M26" s="31"/>
      <c r="AX26" s="4">
        <v>20</v>
      </c>
      <c r="AY26" s="4" t="e">
        <f>#REF!</f>
        <v>#REF!</v>
      </c>
      <c r="AZ26" s="4" t="e">
        <f>#REF!</f>
        <v>#REF!</v>
      </c>
      <c r="BA26" s="4" t="e">
        <f>#REF!</f>
        <v>#REF!</v>
      </c>
      <c r="BB26" s="5" t="e">
        <f>ROUND(#REF!,2)</f>
        <v>#REF!</v>
      </c>
      <c r="BD26" s="4" t="e">
        <f t="shared" si="0"/>
        <v>#REF!</v>
      </c>
      <c r="BF26" s="5" t="e">
        <f t="shared" si="6"/>
        <v>#REF!</v>
      </c>
      <c r="BG26" s="4" t="e">
        <f t="shared" si="7"/>
        <v>#REF!</v>
      </c>
      <c r="BI26" s="4">
        <v>20</v>
      </c>
      <c r="BJ26" s="4" t="e">
        <f t="shared" si="2"/>
        <v>#N/A</v>
      </c>
      <c r="BL26" s="4" t="e">
        <f t="shared" ca="1" si="3"/>
        <v>#REF!</v>
      </c>
      <c r="BM26" s="4" t="e">
        <f t="shared" ca="1" si="4"/>
        <v>#REF!</v>
      </c>
      <c r="BN26" s="4" t="e">
        <f t="shared" ca="1" si="5"/>
        <v>#REF!</v>
      </c>
    </row>
    <row r="27" spans="2:68" x14ac:dyDescent="0.25">
      <c r="B27" s="3">
        <v>21</v>
      </c>
      <c r="C27" s="3" t="str">
        <f>'Dalyvių sąrašas'!C29</f>
        <v>LT 34</v>
      </c>
      <c r="D27" s="21" t="s">
        <v>109</v>
      </c>
      <c r="E27" s="28">
        <v>0</v>
      </c>
      <c r="F27" s="27">
        <f>'LT Pro antras etapas'!G30</f>
        <v>29.9</v>
      </c>
      <c r="G27" s="10"/>
      <c r="H27" s="10"/>
      <c r="I27" s="10"/>
      <c r="J27" s="10"/>
      <c r="K27" s="34">
        <f>E27+F27+G27+H27+I27+J27</f>
        <v>29.9</v>
      </c>
      <c r="M27" s="31"/>
      <c r="AX27" s="4">
        <v>21</v>
      </c>
      <c r="AY27" s="4" t="e">
        <f>#REF!</f>
        <v>#REF!</v>
      </c>
      <c r="AZ27" s="4" t="e">
        <f>#REF!</f>
        <v>#REF!</v>
      </c>
      <c r="BA27" s="4" t="e">
        <f>#REF!</f>
        <v>#REF!</v>
      </c>
      <c r="BB27" s="5" t="e">
        <f>ROUND(#REF!,2)</f>
        <v>#REF!</v>
      </c>
      <c r="BD27" s="4" t="e">
        <f t="shared" si="0"/>
        <v>#REF!</v>
      </c>
      <c r="BF27" s="5" t="e">
        <f t="shared" si="6"/>
        <v>#REF!</v>
      </c>
      <c r="BG27" s="4" t="e">
        <f t="shared" si="7"/>
        <v>#REF!</v>
      </c>
      <c r="BI27" s="4">
        <v>21</v>
      </c>
      <c r="BJ27" s="4" t="e">
        <f t="shared" si="2"/>
        <v>#N/A</v>
      </c>
      <c r="BL27" s="4" t="e">
        <f t="shared" ca="1" si="3"/>
        <v>#REF!</v>
      </c>
      <c r="BM27" s="4" t="e">
        <f t="shared" ca="1" si="4"/>
        <v>#REF!</v>
      </c>
      <c r="BN27" s="4" t="e">
        <f t="shared" ca="1" si="5"/>
        <v>#REF!</v>
      </c>
    </row>
    <row r="28" spans="2:68" x14ac:dyDescent="0.25">
      <c r="B28" s="3">
        <v>22</v>
      </c>
      <c r="C28" s="3" t="s">
        <v>67</v>
      </c>
      <c r="D28" s="21" t="s">
        <v>110</v>
      </c>
      <c r="E28" s="28">
        <v>0</v>
      </c>
      <c r="F28" s="27">
        <f>'LT Pro antras etapas'!G31</f>
        <v>0</v>
      </c>
      <c r="G28" s="10"/>
      <c r="H28" s="10"/>
      <c r="I28" s="10"/>
      <c r="J28" s="10"/>
      <c r="K28" s="34">
        <f>E28+F28+G28+H28+I28+J28</f>
        <v>0</v>
      </c>
      <c r="M28" s="31"/>
      <c r="AX28" s="4">
        <v>22</v>
      </c>
      <c r="AY28" s="4" t="e">
        <f>#REF!</f>
        <v>#REF!</v>
      </c>
      <c r="AZ28" s="4" t="e">
        <f>#REF!</f>
        <v>#REF!</v>
      </c>
      <c r="BA28" s="4" t="e">
        <f>#REF!</f>
        <v>#REF!</v>
      </c>
      <c r="BB28" s="5" t="e">
        <f>ROUND(#REF!,2)</f>
        <v>#REF!</v>
      </c>
      <c r="BD28" s="4" t="e">
        <f t="shared" si="0"/>
        <v>#REF!</v>
      </c>
      <c r="BF28" s="5" t="e">
        <f t="shared" si="6"/>
        <v>#REF!</v>
      </c>
      <c r="BG28" s="4" t="e">
        <f t="shared" si="7"/>
        <v>#REF!</v>
      </c>
      <c r="BI28" s="4">
        <v>22</v>
      </c>
      <c r="BJ28" s="4" t="e">
        <f t="shared" si="2"/>
        <v>#N/A</v>
      </c>
      <c r="BL28" s="4" t="e">
        <f t="shared" ca="1" si="3"/>
        <v>#REF!</v>
      </c>
      <c r="BM28" s="4" t="e">
        <f t="shared" ca="1" si="4"/>
        <v>#REF!</v>
      </c>
      <c r="BN28" s="4" t="e">
        <f t="shared" ca="1" si="5"/>
        <v>#REF!</v>
      </c>
    </row>
    <row r="29" spans="2:68" s="4" customFormat="1" x14ac:dyDescent="0.25">
      <c r="B29" s="3">
        <v>23</v>
      </c>
      <c r="C29" s="3" t="str">
        <f>'Dalyvių sąrašas'!C31</f>
        <v>LT 45</v>
      </c>
      <c r="D29" s="21" t="s">
        <v>111</v>
      </c>
      <c r="E29" s="28">
        <v>0</v>
      </c>
      <c r="F29" s="27">
        <f>'LT Pro antras etapas'!G32</f>
        <v>0</v>
      </c>
      <c r="G29" s="10"/>
      <c r="H29" s="10"/>
      <c r="I29" s="10"/>
      <c r="J29" s="10"/>
      <c r="K29" s="34">
        <f>E29+F29+G29+H29+I29+J29</f>
        <v>0</v>
      </c>
      <c r="L29" s="1"/>
      <c r="M29" s="3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6"/>
      <c r="AX29" s="4">
        <v>23</v>
      </c>
      <c r="AY29" s="4" t="e">
        <f>#REF!</f>
        <v>#REF!</v>
      </c>
      <c r="AZ29" s="4" t="e">
        <f>#REF!</f>
        <v>#REF!</v>
      </c>
      <c r="BA29" s="4" t="e">
        <f>#REF!</f>
        <v>#REF!</v>
      </c>
      <c r="BB29" s="5" t="e">
        <f>ROUND(#REF!,2)</f>
        <v>#REF!</v>
      </c>
      <c r="BD29" s="4" t="e">
        <f t="shared" si="0"/>
        <v>#REF!</v>
      </c>
      <c r="BF29" s="5" t="e">
        <f t="shared" si="6"/>
        <v>#REF!</v>
      </c>
      <c r="BG29" s="4" t="e">
        <f t="shared" si="7"/>
        <v>#REF!</v>
      </c>
      <c r="BI29" s="4">
        <v>23</v>
      </c>
      <c r="BJ29" s="4" t="e">
        <f t="shared" si="2"/>
        <v>#N/A</v>
      </c>
      <c r="BL29" s="4" t="e">
        <f t="shared" ca="1" si="3"/>
        <v>#REF!</v>
      </c>
      <c r="BM29" s="4" t="e">
        <f t="shared" ca="1" si="4"/>
        <v>#REF!</v>
      </c>
      <c r="BN29" s="4" t="e">
        <f t="shared" ca="1" si="5"/>
        <v>#REF!</v>
      </c>
      <c r="BP29" s="6"/>
    </row>
    <row r="30" spans="2:68" s="4" customFormat="1" x14ac:dyDescent="0.25">
      <c r="B30" s="3">
        <v>24</v>
      </c>
      <c r="C30" s="3"/>
      <c r="D30" s="21"/>
      <c r="E30" s="24"/>
      <c r="F30" s="27"/>
      <c r="G30" s="10"/>
      <c r="H30" s="10"/>
      <c r="I30" s="10"/>
      <c r="J30" s="10"/>
      <c r="K30" s="10"/>
      <c r="L30" s="1"/>
      <c r="M30" s="3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6"/>
      <c r="AX30" s="4">
        <v>23</v>
      </c>
      <c r="AY30" s="4" t="e">
        <f>#REF!</f>
        <v>#REF!</v>
      </c>
      <c r="AZ30" s="4" t="e">
        <f>#REF!</f>
        <v>#REF!</v>
      </c>
      <c r="BA30" s="4" t="e">
        <f>#REF!</f>
        <v>#REF!</v>
      </c>
      <c r="BB30" s="5" t="e">
        <f>ROUND(#REF!,2)</f>
        <v>#REF!</v>
      </c>
      <c r="BD30" s="4" t="e">
        <f t="shared" si="0"/>
        <v>#REF!</v>
      </c>
      <c r="BF30" s="5" t="e">
        <f t="shared" si="6"/>
        <v>#REF!</v>
      </c>
      <c r="BG30" s="4" t="e">
        <f t="shared" si="7"/>
        <v>#REF!</v>
      </c>
      <c r="BI30" s="4">
        <v>23</v>
      </c>
      <c r="BJ30" s="4" t="e">
        <f t="shared" si="2"/>
        <v>#N/A</v>
      </c>
      <c r="BL30" s="4" t="e">
        <f t="shared" ca="1" si="3"/>
        <v>#REF!</v>
      </c>
      <c r="BM30" s="4" t="e">
        <f t="shared" ca="1" si="4"/>
        <v>#REF!</v>
      </c>
      <c r="BN30" s="4" t="e">
        <f t="shared" ca="1" si="5"/>
        <v>#REF!</v>
      </c>
      <c r="BP30" s="6"/>
    </row>
    <row r="31" spans="2:68" s="4" customFormat="1" x14ac:dyDescent="0.25">
      <c r="B31" s="3">
        <v>25</v>
      </c>
      <c r="C31" s="3"/>
      <c r="D31" s="21"/>
      <c r="E31" s="24"/>
      <c r="F31" s="27"/>
      <c r="G31" s="10"/>
      <c r="H31" s="10"/>
      <c r="I31" s="10"/>
      <c r="J31" s="10"/>
      <c r="K31" s="10"/>
      <c r="L31" s="1"/>
      <c r="M31" s="3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6"/>
      <c r="AX31" s="4">
        <v>24</v>
      </c>
      <c r="AY31" s="4" t="e">
        <f>#REF!</f>
        <v>#REF!</v>
      </c>
      <c r="AZ31" s="4" t="e">
        <f>#REF!</f>
        <v>#REF!</v>
      </c>
      <c r="BA31" s="4" t="e">
        <f>#REF!</f>
        <v>#REF!</v>
      </c>
      <c r="BB31" s="5" t="e">
        <f>ROUND(#REF!,2)</f>
        <v>#REF!</v>
      </c>
      <c r="BD31" s="4" t="e">
        <f t="shared" si="0"/>
        <v>#REF!</v>
      </c>
      <c r="BF31" s="5" t="e">
        <f t="shared" si="6"/>
        <v>#REF!</v>
      </c>
      <c r="BG31" s="4" t="e">
        <f t="shared" si="7"/>
        <v>#REF!</v>
      </c>
      <c r="BI31" s="4">
        <v>24</v>
      </c>
      <c r="BJ31" s="4" t="e">
        <f t="shared" si="2"/>
        <v>#N/A</v>
      </c>
      <c r="BL31" s="4" t="e">
        <f t="shared" ca="1" si="3"/>
        <v>#REF!</v>
      </c>
      <c r="BM31" s="4" t="e">
        <f t="shared" ca="1" si="4"/>
        <v>#REF!</v>
      </c>
      <c r="BN31" s="4" t="e">
        <f t="shared" ca="1" si="5"/>
        <v>#REF!</v>
      </c>
      <c r="BP31" s="6"/>
    </row>
    <row r="32" spans="2:68" s="4" customFormat="1" x14ac:dyDescent="0.25">
      <c r="B32" s="3">
        <v>26</v>
      </c>
      <c r="C32" s="3"/>
      <c r="D32" s="21"/>
      <c r="E32" s="24"/>
      <c r="F32" s="27"/>
      <c r="G32" s="10"/>
      <c r="H32" s="10"/>
      <c r="I32" s="10"/>
      <c r="J32" s="10"/>
      <c r="K32" s="10"/>
      <c r="L32" s="1"/>
      <c r="M32" s="3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6"/>
      <c r="AX32" s="4">
        <v>25</v>
      </c>
      <c r="AY32" s="4" t="e">
        <f>#REF!</f>
        <v>#REF!</v>
      </c>
      <c r="AZ32" s="4" t="e">
        <f>#REF!</f>
        <v>#REF!</v>
      </c>
      <c r="BA32" s="4" t="e">
        <f>#REF!</f>
        <v>#REF!</v>
      </c>
      <c r="BB32" s="5" t="e">
        <f>ROUND(#REF!,2)</f>
        <v>#REF!</v>
      </c>
      <c r="BD32" s="4" t="e">
        <f t="shared" si="0"/>
        <v>#REF!</v>
      </c>
      <c r="BF32" s="5" t="e">
        <f t="shared" si="6"/>
        <v>#REF!</v>
      </c>
      <c r="BG32" s="4" t="e">
        <f t="shared" si="7"/>
        <v>#REF!</v>
      </c>
      <c r="BI32" s="4">
        <v>25</v>
      </c>
      <c r="BJ32" s="4" t="e">
        <f t="shared" si="2"/>
        <v>#N/A</v>
      </c>
      <c r="BL32" s="4" t="e">
        <f t="shared" ca="1" si="3"/>
        <v>#REF!</v>
      </c>
      <c r="BM32" s="4" t="e">
        <f t="shared" ca="1" si="4"/>
        <v>#REF!</v>
      </c>
      <c r="BN32" s="4" t="e">
        <f t="shared" ca="1" si="5"/>
        <v>#REF!</v>
      </c>
      <c r="BP32" s="6"/>
    </row>
    <row r="33" spans="2:68" s="4" customFormat="1" x14ac:dyDescent="0.25">
      <c r="B33" s="3">
        <v>27</v>
      </c>
      <c r="C33" s="3"/>
      <c r="D33" s="21"/>
      <c r="E33" s="29"/>
      <c r="F33" s="27"/>
      <c r="G33" s="10"/>
      <c r="H33" s="10"/>
      <c r="I33" s="10"/>
      <c r="J33" s="10"/>
      <c r="K33" s="10"/>
      <c r="L33" s="1"/>
      <c r="M33" s="3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6"/>
      <c r="AX33" s="4">
        <v>26</v>
      </c>
      <c r="AY33" s="4" t="e">
        <f>#REF!</f>
        <v>#REF!</v>
      </c>
      <c r="AZ33" s="4" t="e">
        <f>#REF!</f>
        <v>#REF!</v>
      </c>
      <c r="BA33" s="4" t="e">
        <f>#REF!</f>
        <v>#REF!</v>
      </c>
      <c r="BB33" s="5" t="e">
        <f>ROUND(#REF!,2)</f>
        <v>#REF!</v>
      </c>
      <c r="BD33" s="4" t="e">
        <f t="shared" si="0"/>
        <v>#REF!</v>
      </c>
      <c r="BF33" s="5" t="e">
        <f t="shared" si="6"/>
        <v>#REF!</v>
      </c>
      <c r="BG33" s="4" t="e">
        <f t="shared" si="7"/>
        <v>#REF!</v>
      </c>
      <c r="BI33" s="4">
        <v>26</v>
      </c>
      <c r="BJ33" s="4" t="e">
        <f t="shared" si="2"/>
        <v>#N/A</v>
      </c>
      <c r="BL33" s="4" t="e">
        <f t="shared" ca="1" si="3"/>
        <v>#REF!</v>
      </c>
      <c r="BM33" s="4" t="e">
        <f t="shared" ca="1" si="4"/>
        <v>#REF!</v>
      </c>
      <c r="BN33" s="4" t="e">
        <f t="shared" ca="1" si="5"/>
        <v>#REF!</v>
      </c>
      <c r="BP33" s="6"/>
    </row>
    <row r="34" spans="2:68" s="4" customFormat="1" x14ac:dyDescent="0.25">
      <c r="B34" s="3">
        <v>28</v>
      </c>
      <c r="C34" s="3"/>
      <c r="D34" s="21"/>
      <c r="E34" s="24"/>
      <c r="F34" s="24"/>
      <c r="G34" s="10"/>
      <c r="H34" s="10"/>
      <c r="I34" s="10"/>
      <c r="J34" s="10"/>
      <c r="K34" s="10"/>
      <c r="L34" s="1"/>
      <c r="M34" s="3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6"/>
      <c r="AX34" s="4">
        <v>27</v>
      </c>
      <c r="AY34" s="4" t="e">
        <f>#REF!</f>
        <v>#REF!</v>
      </c>
      <c r="AZ34" s="4" t="e">
        <f>#REF!</f>
        <v>#REF!</v>
      </c>
      <c r="BA34" s="4" t="e">
        <f>#REF!</f>
        <v>#REF!</v>
      </c>
      <c r="BB34" s="5" t="e">
        <f>ROUND(#REF!,2)</f>
        <v>#REF!</v>
      </c>
      <c r="BD34" s="4" t="e">
        <f t="shared" si="0"/>
        <v>#REF!</v>
      </c>
      <c r="BF34" s="5" t="e">
        <f t="shared" si="6"/>
        <v>#REF!</v>
      </c>
      <c r="BG34" s="4" t="e">
        <f t="shared" si="7"/>
        <v>#REF!</v>
      </c>
      <c r="BI34" s="4">
        <v>27</v>
      </c>
      <c r="BJ34" s="4" t="e">
        <f t="shared" si="2"/>
        <v>#N/A</v>
      </c>
      <c r="BL34" s="4" t="e">
        <f t="shared" ca="1" si="3"/>
        <v>#REF!</v>
      </c>
      <c r="BM34" s="4" t="e">
        <f t="shared" ca="1" si="4"/>
        <v>#REF!</v>
      </c>
      <c r="BN34" s="4" t="e">
        <f t="shared" ca="1" si="5"/>
        <v>#REF!</v>
      </c>
      <c r="BP34" s="6"/>
    </row>
    <row r="35" spans="2:68" s="4" customFormat="1" x14ac:dyDescent="0.25">
      <c r="B35" s="3"/>
      <c r="C35" s="3"/>
      <c r="D35" s="21"/>
      <c r="E35" s="24"/>
      <c r="F35" s="24"/>
      <c r="G35" s="10"/>
      <c r="H35" s="10"/>
      <c r="I35" s="10"/>
      <c r="J35" s="10"/>
      <c r="K35" s="10"/>
      <c r="L35" s="1"/>
      <c r="M35" s="3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6"/>
      <c r="AX35" s="4">
        <v>28</v>
      </c>
      <c r="AY35" s="4" t="e">
        <f>#REF!</f>
        <v>#REF!</v>
      </c>
      <c r="AZ35" s="4" t="e">
        <f>#REF!</f>
        <v>#REF!</v>
      </c>
      <c r="BA35" s="4" t="e">
        <f>#REF!</f>
        <v>#REF!</v>
      </c>
      <c r="BB35" s="5" t="e">
        <f>ROUND(#REF!,2)</f>
        <v>#REF!</v>
      </c>
      <c r="BD35" s="4" t="e">
        <f t="shared" si="0"/>
        <v>#REF!</v>
      </c>
      <c r="BF35" s="5" t="e">
        <f t="shared" si="6"/>
        <v>#REF!</v>
      </c>
      <c r="BG35" s="4" t="e">
        <f t="shared" si="7"/>
        <v>#REF!</v>
      </c>
      <c r="BI35" s="4">
        <v>28</v>
      </c>
      <c r="BJ35" s="4" t="e">
        <f t="shared" si="2"/>
        <v>#N/A</v>
      </c>
      <c r="BL35" s="4" t="e">
        <f t="shared" ca="1" si="3"/>
        <v>#REF!</v>
      </c>
      <c r="BM35" s="4" t="e">
        <f t="shared" ca="1" si="4"/>
        <v>#REF!</v>
      </c>
      <c r="BN35" s="4" t="e">
        <f t="shared" ca="1" si="5"/>
        <v>#REF!</v>
      </c>
      <c r="BP35" s="6"/>
    </row>
    <row r="36" spans="2:68" s="4" customFormat="1" x14ac:dyDescent="0.25">
      <c r="B36" s="3"/>
      <c r="C36" s="3"/>
      <c r="D36" s="22"/>
      <c r="E36" s="24"/>
      <c r="F36" s="24"/>
      <c r="G36" s="10"/>
      <c r="H36" s="10"/>
      <c r="I36" s="10"/>
      <c r="J36" s="10"/>
      <c r="K36" s="10"/>
      <c r="L36" s="1"/>
      <c r="M36" s="3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6"/>
      <c r="BB36" s="5"/>
      <c r="BF36" s="5"/>
      <c r="BP36" s="6"/>
    </row>
    <row r="37" spans="2:68" s="4" customFormat="1" x14ac:dyDescent="0.25">
      <c r="B37" s="3"/>
      <c r="C37" s="3"/>
      <c r="D37" s="22"/>
      <c r="E37" s="24"/>
      <c r="F37" s="24"/>
      <c r="G37" s="10"/>
      <c r="H37" s="10"/>
      <c r="I37" s="10"/>
      <c r="J37" s="10"/>
      <c r="K37" s="10"/>
      <c r="L37" s="1"/>
      <c r="M37" s="3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6"/>
      <c r="BB37" s="5"/>
      <c r="BF37" s="5"/>
      <c r="BP37" s="6"/>
    </row>
    <row r="38" spans="2:68" s="4" customFormat="1" x14ac:dyDescent="0.25">
      <c r="B38" s="3"/>
      <c r="C38" s="3"/>
      <c r="D38" s="22"/>
      <c r="E38" s="24"/>
      <c r="F38" s="24"/>
      <c r="G38" s="10"/>
      <c r="H38" s="10"/>
      <c r="I38" s="10"/>
      <c r="J38" s="10"/>
      <c r="K38" s="10"/>
      <c r="L38" s="1"/>
      <c r="M38" s="3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6"/>
      <c r="BB38" s="5"/>
      <c r="BF38" s="5"/>
      <c r="BP38" s="6"/>
    </row>
    <row r="39" spans="2:68" s="4" customFormat="1" ht="14.1" customHeight="1" x14ac:dyDescent="0.25">
      <c r="B39" s="3"/>
      <c r="C39" s="3"/>
      <c r="D39" s="22"/>
      <c r="E39" s="25"/>
      <c r="F39" s="24"/>
      <c r="G39" s="10"/>
      <c r="H39" s="10"/>
      <c r="I39" s="10"/>
      <c r="J39" s="10"/>
      <c r="K39" s="10"/>
      <c r="L39" s="1"/>
      <c r="M39" s="3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6"/>
      <c r="BB39" s="5"/>
      <c r="BF39" s="5"/>
      <c r="BP39" s="6"/>
    </row>
    <row r="40" spans="2:68" s="4" customFormat="1" x14ac:dyDescent="0.25">
      <c r="B40" s="3"/>
      <c r="C40" s="3"/>
      <c r="D40" s="22"/>
      <c r="E40" s="24"/>
      <c r="F40" s="24"/>
      <c r="G40" s="10"/>
      <c r="H40" s="10"/>
      <c r="I40" s="10"/>
      <c r="J40" s="10"/>
      <c r="K40" s="10"/>
      <c r="L40" s="1"/>
      <c r="M40" s="3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6"/>
      <c r="BB40" s="5"/>
      <c r="BF40" s="5"/>
      <c r="BP40" s="6"/>
    </row>
    <row r="41" spans="2:68" s="4" customFormat="1" ht="15.75" thickBot="1" x14ac:dyDescent="0.3">
      <c r="B41" s="3"/>
      <c r="C41" s="3"/>
      <c r="D41" s="22"/>
      <c r="E41" s="26"/>
      <c r="F41" s="26"/>
      <c r="G41" s="10"/>
      <c r="H41" s="10"/>
      <c r="I41" s="10"/>
      <c r="J41" s="10"/>
      <c r="K41" s="10"/>
      <c r="L41" s="1"/>
      <c r="M41" s="3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6"/>
      <c r="BB41" s="5"/>
      <c r="BF41" s="5"/>
      <c r="BP41" s="6"/>
    </row>
    <row r="42" spans="2:68" x14ac:dyDescent="0.25">
      <c r="M42" s="31"/>
    </row>
  </sheetData>
  <sheetProtection selectLockedCells="1" selectUnlockedCells="1"/>
  <sortState ref="B7:K34">
    <sortCondition descending="1" ref="K7"/>
  </sortState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Dalyvių sąrašas</vt:lpstr>
      <vt:lpstr>LT Pro pirmas etapas</vt:lpstr>
      <vt:lpstr>LT Pro antras etapas</vt:lpstr>
      <vt:lpstr>Sezono įskaitos taškai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Emilija Paliulyte</cp:lastModifiedBy>
  <cp:lastPrinted>2017-06-05T10:12:10Z</cp:lastPrinted>
  <dcterms:created xsi:type="dcterms:W3CDTF">2014-04-27T09:53:03Z</dcterms:created>
  <dcterms:modified xsi:type="dcterms:W3CDTF">2017-06-05T10:13:31Z</dcterms:modified>
</cp:coreProperties>
</file>