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5"/>
  </bookViews>
  <sheets>
    <sheet name="REGISTRATION fill in" sheetId="7" r:id="rId1"/>
    <sheet name="JUDGYING fill in" sheetId="6" r:id="rId2"/>
    <sheet name="QUALIF MIDDLE REZ" sheetId="5" r:id="rId3"/>
    <sheet name="FINAL QUALIFICATION" sheetId="3" r:id="rId4"/>
    <sheet name="TOP 16" sheetId="4" r:id="rId5"/>
    <sheet name="Įskaitos taškai" sheetId="2" r:id="rId6"/>
  </sheets>
  <externalReferences>
    <externalReference r:id="rId7"/>
    <externalReference r:id="rId8"/>
  </externalReferences>
  <calcPr calcId="152511"/>
  <fileRecoveryPr repairLoad="1"/>
</workbook>
</file>

<file path=xl/calcChain.xml><?xml version="1.0" encoding="utf-8"?>
<calcChain xmlns="http://schemas.openxmlformats.org/spreadsheetml/2006/main">
  <c r="I36" i="2" l="1"/>
  <c r="I37" i="2"/>
  <c r="I38" i="2"/>
  <c r="I39" i="2"/>
  <c r="I40" i="2"/>
  <c r="I41" i="2"/>
  <c r="B10" i="6" l="1"/>
  <c r="C10" i="6"/>
  <c r="D10" i="6"/>
  <c r="P10" i="6"/>
  <c r="B11" i="6"/>
  <c r="C11" i="6"/>
  <c r="D11" i="6"/>
  <c r="P11" i="6"/>
  <c r="B12" i="6"/>
  <c r="C12" i="6"/>
  <c r="D12" i="6"/>
  <c r="P12" i="6"/>
  <c r="B13" i="6"/>
  <c r="C13" i="6"/>
  <c r="D13" i="6"/>
  <c r="P13" i="6"/>
  <c r="B14" i="6"/>
  <c r="C14" i="6"/>
  <c r="D14" i="6"/>
  <c r="P14" i="6"/>
  <c r="B15" i="6"/>
  <c r="C15" i="6"/>
  <c r="D15" i="6"/>
  <c r="P15" i="6"/>
  <c r="B16" i="6"/>
  <c r="C16" i="6"/>
  <c r="D16" i="6"/>
  <c r="P16" i="6"/>
  <c r="B17" i="6"/>
  <c r="C17" i="6"/>
  <c r="D17" i="6"/>
  <c r="P17" i="6"/>
  <c r="B18" i="6"/>
  <c r="C18" i="6"/>
  <c r="D18" i="6"/>
  <c r="P18" i="6"/>
  <c r="B19" i="6"/>
  <c r="C19" i="6"/>
  <c r="D19" i="6"/>
  <c r="P19" i="6"/>
  <c r="B20" i="6"/>
  <c r="C20" i="6"/>
  <c r="D20" i="6"/>
  <c r="P20" i="6"/>
  <c r="B21" i="6"/>
  <c r="C21" i="6"/>
  <c r="D21" i="6"/>
  <c r="P21" i="6"/>
  <c r="B22" i="6"/>
  <c r="C22" i="6"/>
  <c r="D22" i="6"/>
  <c r="P22" i="6"/>
  <c r="B23" i="6"/>
  <c r="C23" i="6"/>
  <c r="D23" i="6"/>
  <c r="P23" i="6"/>
  <c r="B24" i="6"/>
  <c r="C24" i="6"/>
  <c r="D24" i="6"/>
  <c r="P24" i="6"/>
  <c r="B25" i="6"/>
  <c r="C25" i="6"/>
  <c r="D25" i="6"/>
  <c r="P25" i="6"/>
  <c r="B26" i="6"/>
  <c r="C26" i="6"/>
  <c r="D26" i="6"/>
  <c r="P26" i="6"/>
  <c r="B27" i="6"/>
  <c r="C27" i="6"/>
  <c r="D27" i="6"/>
  <c r="P27" i="6"/>
  <c r="B28" i="6"/>
  <c r="C28" i="6"/>
  <c r="D28" i="6"/>
  <c r="P28" i="6"/>
  <c r="B29" i="6"/>
  <c r="C29" i="6"/>
  <c r="D29" i="6"/>
  <c r="P29" i="6"/>
  <c r="B30" i="6"/>
  <c r="C30" i="6"/>
  <c r="D30" i="6"/>
  <c r="P30" i="6"/>
  <c r="B31" i="6"/>
  <c r="C31" i="6"/>
  <c r="D31" i="6"/>
  <c r="P31" i="6"/>
  <c r="B32" i="6"/>
  <c r="C32" i="6"/>
  <c r="D32" i="6"/>
  <c r="P32" i="6"/>
  <c r="B33" i="6"/>
  <c r="C33" i="6"/>
  <c r="D33" i="6"/>
  <c r="P33" i="6"/>
  <c r="B34" i="6"/>
  <c r="C34" i="6"/>
  <c r="D34" i="6"/>
  <c r="P34" i="6"/>
  <c r="B35" i="6"/>
  <c r="C35" i="6"/>
  <c r="D35" i="6"/>
  <c r="P35" i="6"/>
  <c r="B36" i="6"/>
  <c r="C36" i="6"/>
  <c r="D36" i="6"/>
  <c r="P36" i="6"/>
  <c r="B37" i="6"/>
  <c r="C37" i="6"/>
  <c r="D37" i="6"/>
  <c r="P37" i="6"/>
  <c r="B38" i="6"/>
  <c r="C38" i="6"/>
  <c r="D38" i="6"/>
  <c r="P38" i="6"/>
  <c r="B39" i="6"/>
  <c r="C39" i="6"/>
  <c r="D39" i="6"/>
  <c r="P39" i="6"/>
  <c r="B40" i="6"/>
  <c r="C40" i="6"/>
  <c r="D40" i="6"/>
  <c r="P40" i="6"/>
  <c r="B41" i="6"/>
  <c r="C41" i="6"/>
  <c r="D41" i="6"/>
  <c r="P41" i="6"/>
  <c r="B42" i="6"/>
  <c r="C42" i="6"/>
  <c r="D42" i="6"/>
  <c r="P42" i="6"/>
  <c r="B43" i="6"/>
  <c r="C43" i="6"/>
  <c r="D43" i="6"/>
  <c r="H43" i="6"/>
  <c r="L43" i="6"/>
  <c r="P43" i="6"/>
  <c r="B44" i="6"/>
  <c r="C44" i="6"/>
  <c r="D44" i="6"/>
  <c r="H44" i="6"/>
  <c r="L44" i="6"/>
  <c r="P44" i="6"/>
  <c r="B45" i="6"/>
  <c r="C45" i="6"/>
  <c r="D45" i="6"/>
  <c r="H45" i="6"/>
  <c r="L45" i="6"/>
  <c r="P45" i="6"/>
  <c r="B46" i="6"/>
  <c r="C46" i="6"/>
  <c r="D46" i="6"/>
  <c r="H46" i="6"/>
  <c r="L46" i="6"/>
  <c r="P46" i="6"/>
  <c r="B47" i="6"/>
  <c r="C47" i="6"/>
  <c r="D47" i="6"/>
  <c r="H47" i="6"/>
  <c r="L47" i="6"/>
  <c r="P47" i="6"/>
  <c r="B48" i="6"/>
  <c r="C48" i="6"/>
  <c r="D48" i="6"/>
  <c r="H48" i="6"/>
  <c r="L48" i="6"/>
  <c r="P48" i="6"/>
  <c r="B49" i="6"/>
  <c r="C49" i="6"/>
  <c r="D49" i="6"/>
  <c r="H49" i="6"/>
  <c r="L49" i="6"/>
  <c r="P49" i="6"/>
  <c r="B50" i="6"/>
  <c r="C50" i="6"/>
  <c r="D50" i="6"/>
  <c r="H50" i="6"/>
  <c r="L50" i="6"/>
  <c r="P50" i="6"/>
  <c r="B51" i="6"/>
  <c r="C51" i="6"/>
  <c r="D51" i="6"/>
  <c r="H51" i="6"/>
  <c r="L51" i="6"/>
  <c r="P51" i="6"/>
  <c r="B52" i="6"/>
  <c r="C52" i="6"/>
  <c r="D52" i="6"/>
  <c r="H52" i="6"/>
  <c r="L52" i="6"/>
  <c r="P52" i="6"/>
  <c r="B53" i="6"/>
  <c r="C53" i="6"/>
  <c r="D53" i="6"/>
  <c r="H53" i="6"/>
  <c r="L53" i="6"/>
  <c r="P53" i="6"/>
  <c r="B54" i="6"/>
  <c r="C54" i="6"/>
  <c r="D54" i="6"/>
  <c r="H54" i="6"/>
  <c r="L54" i="6"/>
  <c r="P54" i="6"/>
  <c r="B55" i="6"/>
  <c r="C55" i="6"/>
  <c r="D55" i="6"/>
  <c r="H55" i="6"/>
  <c r="L55" i="6"/>
  <c r="P55" i="6"/>
  <c r="B56" i="6"/>
  <c r="C56" i="6"/>
  <c r="D56" i="6"/>
  <c r="H56" i="6"/>
  <c r="L56" i="6"/>
  <c r="P56" i="6"/>
  <c r="B57" i="6"/>
  <c r="C57" i="6"/>
  <c r="D57" i="6"/>
  <c r="H57" i="6"/>
  <c r="L57" i="6"/>
  <c r="P57" i="6"/>
  <c r="B58" i="6"/>
  <c r="C58" i="6"/>
  <c r="D58" i="6"/>
  <c r="H58" i="6"/>
  <c r="L58" i="6"/>
  <c r="P58" i="6"/>
  <c r="B12" i="5"/>
  <c r="C12" i="5"/>
  <c r="D12" i="5"/>
  <c r="E12" i="5"/>
  <c r="H12" i="5" s="1"/>
  <c r="CB11" i="3" s="1"/>
  <c r="F12" i="5"/>
  <c r="G12" i="5"/>
  <c r="B13" i="5"/>
  <c r="C13" i="5"/>
  <c r="D13" i="5"/>
  <c r="E13" i="5"/>
  <c r="F13" i="5"/>
  <c r="G13" i="5"/>
  <c r="B14" i="5"/>
  <c r="C14" i="5"/>
  <c r="D14" i="5"/>
  <c r="E14" i="5"/>
  <c r="H14" i="5" s="1"/>
  <c r="F14" i="5"/>
  <c r="G14" i="5"/>
  <c r="B15" i="5"/>
  <c r="C15" i="5"/>
  <c r="D15" i="5"/>
  <c r="E15" i="5"/>
  <c r="H15" i="5" s="1"/>
  <c r="F15" i="5"/>
  <c r="G15" i="5"/>
  <c r="B16" i="5"/>
  <c r="C16" i="5"/>
  <c r="D16" i="5"/>
  <c r="E16" i="5"/>
  <c r="F16" i="5"/>
  <c r="G16" i="5"/>
  <c r="B17" i="5"/>
  <c r="C17" i="5"/>
  <c r="D17" i="5"/>
  <c r="E17" i="5"/>
  <c r="F17" i="5"/>
  <c r="G17" i="5"/>
  <c r="B18" i="5"/>
  <c r="C18" i="5"/>
  <c r="D18" i="5"/>
  <c r="E18" i="5"/>
  <c r="F18" i="5"/>
  <c r="G18" i="5"/>
  <c r="B19" i="5"/>
  <c r="C19" i="5"/>
  <c r="D19" i="5"/>
  <c r="E19" i="5"/>
  <c r="F19" i="5"/>
  <c r="G19" i="5"/>
  <c r="B20" i="5"/>
  <c r="C20" i="5"/>
  <c r="D20" i="5"/>
  <c r="E20" i="5"/>
  <c r="F20" i="5"/>
  <c r="G20" i="5"/>
  <c r="B21" i="5"/>
  <c r="C21" i="5"/>
  <c r="D21" i="5"/>
  <c r="E21" i="5"/>
  <c r="F21" i="5"/>
  <c r="G21" i="5"/>
  <c r="B22" i="5"/>
  <c r="C22" i="5"/>
  <c r="D22" i="5"/>
  <c r="E22" i="5"/>
  <c r="F22" i="5"/>
  <c r="G22" i="5"/>
  <c r="B23" i="5"/>
  <c r="C23" i="5"/>
  <c r="D23" i="5"/>
  <c r="E23" i="5"/>
  <c r="F23" i="5"/>
  <c r="G23" i="5"/>
  <c r="B24" i="5"/>
  <c r="C24" i="5"/>
  <c r="D24" i="5"/>
  <c r="E24" i="5"/>
  <c r="F24" i="5"/>
  <c r="G24" i="5"/>
  <c r="B25" i="5"/>
  <c r="C25" i="5"/>
  <c r="D25" i="5"/>
  <c r="E25" i="5"/>
  <c r="F25" i="5"/>
  <c r="G25" i="5"/>
  <c r="B26" i="5"/>
  <c r="C26" i="5"/>
  <c r="D26" i="5"/>
  <c r="E26" i="5"/>
  <c r="F26" i="5"/>
  <c r="G26" i="5"/>
  <c r="B27" i="5"/>
  <c r="C27" i="5"/>
  <c r="D27" i="5"/>
  <c r="E27" i="5"/>
  <c r="F27" i="5"/>
  <c r="G27" i="5"/>
  <c r="B28" i="5"/>
  <c r="C28" i="5"/>
  <c r="D28" i="5"/>
  <c r="E28" i="5"/>
  <c r="F28" i="5"/>
  <c r="G28" i="5"/>
  <c r="B29" i="5"/>
  <c r="C29" i="5"/>
  <c r="D29" i="5"/>
  <c r="E29" i="5"/>
  <c r="F29" i="5"/>
  <c r="G29" i="5"/>
  <c r="B30" i="5"/>
  <c r="C30" i="5"/>
  <c r="D30" i="5"/>
  <c r="E30" i="5"/>
  <c r="F30" i="5"/>
  <c r="G30" i="5"/>
  <c r="B31" i="5"/>
  <c r="C31" i="5"/>
  <c r="D31" i="5"/>
  <c r="E31" i="5"/>
  <c r="F31" i="5"/>
  <c r="G31" i="5"/>
  <c r="B32" i="5"/>
  <c r="C32" i="5"/>
  <c r="D32" i="5"/>
  <c r="E32" i="5"/>
  <c r="F32" i="5"/>
  <c r="G32" i="5"/>
  <c r="B33" i="5"/>
  <c r="C33" i="5"/>
  <c r="D33" i="5"/>
  <c r="E33" i="5"/>
  <c r="F33" i="5"/>
  <c r="G33" i="5"/>
  <c r="B34" i="5"/>
  <c r="C34" i="5"/>
  <c r="D34" i="5"/>
  <c r="E34" i="5"/>
  <c r="F34" i="5"/>
  <c r="G34" i="5"/>
  <c r="B35" i="5"/>
  <c r="C35" i="5"/>
  <c r="D35" i="5"/>
  <c r="E35" i="5"/>
  <c r="F35" i="5"/>
  <c r="G35" i="5"/>
  <c r="B36" i="5"/>
  <c r="C36" i="5"/>
  <c r="D36" i="5"/>
  <c r="E36" i="5"/>
  <c r="F36" i="5"/>
  <c r="G36" i="5"/>
  <c r="B37" i="5"/>
  <c r="C37" i="5"/>
  <c r="D37" i="5"/>
  <c r="E37" i="5"/>
  <c r="F37" i="5"/>
  <c r="G37" i="5"/>
  <c r="B38" i="5"/>
  <c r="C38" i="5"/>
  <c r="D38" i="5"/>
  <c r="E38" i="5"/>
  <c r="F38" i="5"/>
  <c r="G38" i="5"/>
  <c r="B39" i="5"/>
  <c r="C39" i="5"/>
  <c r="D39" i="5"/>
  <c r="E39" i="5"/>
  <c r="F39" i="5"/>
  <c r="G39" i="5"/>
  <c r="B40" i="5"/>
  <c r="BY39" i="3" s="1"/>
  <c r="C40" i="5"/>
  <c r="BZ39" i="3" s="1"/>
  <c r="D40" i="5"/>
  <c r="E40" i="5"/>
  <c r="F40" i="5"/>
  <c r="G40" i="5"/>
  <c r="B41" i="5"/>
  <c r="C41" i="5"/>
  <c r="D41" i="5"/>
  <c r="E41" i="5"/>
  <c r="F41" i="5"/>
  <c r="G41" i="5"/>
  <c r="B42" i="5"/>
  <c r="BY41" i="3" s="1"/>
  <c r="C42" i="5"/>
  <c r="BZ41" i="3" s="1"/>
  <c r="D42" i="5"/>
  <c r="E42" i="5"/>
  <c r="F42" i="5"/>
  <c r="G42" i="5"/>
  <c r="B43" i="5"/>
  <c r="C43" i="5"/>
  <c r="D43" i="5"/>
  <c r="E43" i="5"/>
  <c r="F43" i="5"/>
  <c r="G43" i="5"/>
  <c r="B44" i="5"/>
  <c r="BY43" i="3" s="1"/>
  <c r="C44" i="5"/>
  <c r="BZ43" i="3" s="1"/>
  <c r="D44" i="5"/>
  <c r="E44" i="5"/>
  <c r="F44" i="5"/>
  <c r="G44" i="5"/>
  <c r="B45" i="5"/>
  <c r="C45" i="5"/>
  <c r="D45" i="5"/>
  <c r="E45" i="5"/>
  <c r="F45" i="5"/>
  <c r="G45" i="5"/>
  <c r="B46" i="5"/>
  <c r="C46" i="5"/>
  <c r="BZ45" i="3" s="1"/>
  <c r="CM45" i="3" s="1"/>
  <c r="D46" i="5"/>
  <c r="E46" i="5"/>
  <c r="F46" i="5"/>
  <c r="G46" i="5"/>
  <c r="B47" i="5"/>
  <c r="C47" i="5"/>
  <c r="D47" i="5"/>
  <c r="E47" i="5"/>
  <c r="F47" i="5"/>
  <c r="G47" i="5"/>
  <c r="B48" i="5"/>
  <c r="C48" i="5"/>
  <c r="D48" i="5"/>
  <c r="E48" i="5"/>
  <c r="F48" i="5"/>
  <c r="G48" i="5"/>
  <c r="B49" i="5"/>
  <c r="C49" i="5"/>
  <c r="D49" i="5"/>
  <c r="E49" i="5"/>
  <c r="F49" i="5"/>
  <c r="G49" i="5"/>
  <c r="B50" i="5"/>
  <c r="C50" i="5"/>
  <c r="BZ49" i="3" s="1"/>
  <c r="CM49" i="3" s="1"/>
  <c r="D50" i="5"/>
  <c r="E50" i="5"/>
  <c r="F50" i="5"/>
  <c r="G50" i="5"/>
  <c r="B51" i="5"/>
  <c r="C51" i="5"/>
  <c r="D51" i="5"/>
  <c r="E51" i="5"/>
  <c r="F51" i="5"/>
  <c r="G51" i="5"/>
  <c r="B52" i="5"/>
  <c r="BY51" i="3" s="1"/>
  <c r="CL51" i="3" s="1"/>
  <c r="C52" i="5"/>
  <c r="BZ51" i="3" s="1"/>
  <c r="CM51" i="3" s="1"/>
  <c r="D52" i="5"/>
  <c r="CA51" i="3" s="1"/>
  <c r="CN51" i="3" s="1"/>
  <c r="E52" i="5"/>
  <c r="F52" i="5"/>
  <c r="G52" i="5"/>
  <c r="B53" i="5"/>
  <c r="C53" i="5"/>
  <c r="D53" i="5"/>
  <c r="E53" i="5"/>
  <c r="F53" i="5"/>
  <c r="G53" i="5"/>
  <c r="B54" i="5"/>
  <c r="BY53" i="3" s="1"/>
  <c r="CL53" i="3" s="1"/>
  <c r="C54" i="5"/>
  <c r="BZ53" i="3" s="1"/>
  <c r="CM53" i="3" s="1"/>
  <c r="D54" i="5"/>
  <c r="CA53" i="3" s="1"/>
  <c r="CN53" i="3" s="1"/>
  <c r="E54" i="5"/>
  <c r="F54" i="5"/>
  <c r="G54" i="5"/>
  <c r="B55" i="5"/>
  <c r="C55" i="5"/>
  <c r="D55" i="5"/>
  <c r="E55" i="5"/>
  <c r="F55" i="5"/>
  <c r="G55" i="5"/>
  <c r="B56" i="5"/>
  <c r="C56" i="5"/>
  <c r="BZ55" i="3" s="1"/>
  <c r="CM55" i="3" s="1"/>
  <c r="D56" i="5"/>
  <c r="E56" i="5"/>
  <c r="F56" i="5"/>
  <c r="G56" i="5"/>
  <c r="B57" i="5"/>
  <c r="C57" i="5"/>
  <c r="BZ56" i="3" s="1"/>
  <c r="CM56" i="3" s="1"/>
  <c r="D57" i="5"/>
  <c r="CA56" i="3" s="1"/>
  <c r="CN56" i="3" s="1"/>
  <c r="E57" i="5"/>
  <c r="F57" i="5"/>
  <c r="G57" i="5"/>
  <c r="B58" i="5"/>
  <c r="BY57" i="3" s="1"/>
  <c r="CL57" i="3" s="1"/>
  <c r="C58" i="5"/>
  <c r="BZ57" i="3" s="1"/>
  <c r="CM57" i="3" s="1"/>
  <c r="D58" i="5"/>
  <c r="E58" i="5"/>
  <c r="F58" i="5"/>
  <c r="G58" i="5"/>
  <c r="B59" i="5"/>
  <c r="C59" i="5"/>
  <c r="D59" i="5"/>
  <c r="CA58" i="3" s="1"/>
  <c r="CN58" i="3" s="1"/>
  <c r="E59" i="5"/>
  <c r="F59" i="5"/>
  <c r="G59" i="5"/>
  <c r="B60" i="5"/>
  <c r="BY59" i="3" s="1"/>
  <c r="CL59" i="3" s="1"/>
  <c r="C60" i="5"/>
  <c r="BZ59" i="3" s="1"/>
  <c r="CM59" i="3" s="1"/>
  <c r="D60" i="5"/>
  <c r="E60" i="5"/>
  <c r="F60" i="5"/>
  <c r="G60" i="5"/>
  <c r="CA59" i="3"/>
  <c r="CN59" i="3" s="1"/>
  <c r="BZ58" i="3"/>
  <c r="CM58" i="3" s="1"/>
  <c r="CA57" i="3"/>
  <c r="CN57" i="3" s="1"/>
  <c r="CA55" i="3"/>
  <c r="CN55" i="3" s="1"/>
  <c r="CA54" i="3"/>
  <c r="CN54" i="3" s="1"/>
  <c r="BZ54" i="3"/>
  <c r="CM54" i="3" s="1"/>
  <c r="CA52" i="3"/>
  <c r="BZ52" i="3"/>
  <c r="CM52" i="3" s="1"/>
  <c r="CA50" i="3"/>
  <c r="CN50" i="3" s="1"/>
  <c r="BZ50" i="3"/>
  <c r="CM50" i="3" s="1"/>
  <c r="CA49" i="3"/>
  <c r="CN49" i="3" s="1"/>
  <c r="BY49" i="3"/>
  <c r="CL49" i="3" s="1"/>
  <c r="CA48" i="3"/>
  <c r="CN48" i="3" s="1"/>
  <c r="BZ48" i="3"/>
  <c r="CM48" i="3" s="1"/>
  <c r="CA47" i="3"/>
  <c r="CN47" i="3" s="1"/>
  <c r="BZ47" i="3"/>
  <c r="CM47" i="3" s="1"/>
  <c r="BY47" i="3"/>
  <c r="CL47" i="3" s="1"/>
  <c r="CA46" i="3"/>
  <c r="CN46" i="3" s="1"/>
  <c r="BZ46" i="3"/>
  <c r="CM46" i="3" s="1"/>
  <c r="CA45" i="3"/>
  <c r="CN45" i="3" s="1"/>
  <c r="CA44" i="3"/>
  <c r="CN44" i="3" s="1"/>
  <c r="BZ44" i="3"/>
  <c r="CM44" i="3" s="1"/>
  <c r="CA43" i="3"/>
  <c r="CA42" i="3"/>
  <c r="BZ42" i="3"/>
  <c r="CA41" i="3"/>
  <c r="CA40" i="3"/>
  <c r="BZ40" i="3"/>
  <c r="CA39" i="3"/>
  <c r="CA38" i="3"/>
  <c r="BZ38" i="3"/>
  <c r="BY38" i="3"/>
  <c r="CA37" i="3"/>
  <c r="BZ37" i="3"/>
  <c r="BY37" i="3"/>
  <c r="CA36" i="3"/>
  <c r="BZ36" i="3"/>
  <c r="BY36" i="3"/>
  <c r="CA35" i="3"/>
  <c r="BZ35" i="3"/>
  <c r="BY35" i="3"/>
  <c r="CA34" i="3"/>
  <c r="BZ34" i="3"/>
  <c r="BY34" i="3"/>
  <c r="CA33" i="3"/>
  <c r="BZ33" i="3"/>
  <c r="BY33" i="3"/>
  <c r="CA32" i="3"/>
  <c r="BZ32" i="3"/>
  <c r="BY32" i="3"/>
  <c r="CA31" i="3"/>
  <c r="BZ31" i="3"/>
  <c r="BY31" i="3"/>
  <c r="CA30" i="3"/>
  <c r="BZ30" i="3"/>
  <c r="BY30" i="3"/>
  <c r="CA29" i="3"/>
  <c r="BZ29" i="3"/>
  <c r="BY29" i="3"/>
  <c r="CA28" i="3"/>
  <c r="BZ28" i="3"/>
  <c r="BY28" i="3"/>
  <c r="CA27" i="3"/>
  <c r="BZ27" i="3"/>
  <c r="BY27" i="3"/>
  <c r="CA26" i="3"/>
  <c r="BZ26" i="3"/>
  <c r="BY26" i="3"/>
  <c r="CA25" i="3"/>
  <c r="BZ25" i="3"/>
  <c r="BY25" i="3"/>
  <c r="CA24" i="3"/>
  <c r="BZ24" i="3"/>
  <c r="BY24" i="3"/>
  <c r="CA23" i="3"/>
  <c r="BZ23" i="3"/>
  <c r="BY23" i="3"/>
  <c r="CA22" i="3"/>
  <c r="BZ22" i="3"/>
  <c r="BY22" i="3"/>
  <c r="CA21" i="3"/>
  <c r="BZ21" i="3"/>
  <c r="BY21" i="3"/>
  <c r="CA20" i="3"/>
  <c r="BZ20" i="3"/>
  <c r="BY20" i="3"/>
  <c r="CA19" i="3"/>
  <c r="BZ19" i="3"/>
  <c r="BY19" i="3"/>
  <c r="CA18" i="3"/>
  <c r="BZ18" i="3"/>
  <c r="BY18" i="3"/>
  <c r="CA17" i="3"/>
  <c r="BZ17" i="3"/>
  <c r="BY17" i="3"/>
  <c r="CA16" i="3"/>
  <c r="BZ16" i="3"/>
  <c r="BY16" i="3"/>
  <c r="CA15" i="3"/>
  <c r="BZ15" i="3"/>
  <c r="BY15" i="3"/>
  <c r="CA14" i="3"/>
  <c r="BZ14" i="3"/>
  <c r="BY14" i="3"/>
  <c r="CA13" i="3"/>
  <c r="BZ13" i="3"/>
  <c r="BY13" i="3"/>
  <c r="CA12" i="3"/>
  <c r="BZ12" i="3"/>
  <c r="BY12" i="3"/>
  <c r="CA11" i="3"/>
  <c r="BZ11" i="3"/>
  <c r="BY11" i="3"/>
  <c r="CB10" i="3"/>
  <c r="CA10" i="3"/>
  <c r="BZ10" i="3"/>
  <c r="BY10" i="3"/>
  <c r="BW35" i="2"/>
  <c r="CA35" i="2" s="1"/>
  <c r="BV35" i="2"/>
  <c r="BU35" i="2"/>
  <c r="BT35" i="2"/>
  <c r="I35" i="2"/>
  <c r="BW34" i="2"/>
  <c r="CA34" i="2" s="1"/>
  <c r="BV34" i="2"/>
  <c r="BU34" i="2"/>
  <c r="BT34" i="2"/>
  <c r="I34" i="2"/>
  <c r="BW33" i="2"/>
  <c r="CA33" i="2" s="1"/>
  <c r="BV33" i="2"/>
  <c r="BU33" i="2"/>
  <c r="BT33" i="2"/>
  <c r="I33" i="2"/>
  <c r="BW32" i="2"/>
  <c r="CA32" i="2" s="1"/>
  <c r="BV32" i="2"/>
  <c r="BU32" i="2"/>
  <c r="BT32" i="2"/>
  <c r="I32" i="2"/>
  <c r="BW31" i="2"/>
  <c r="CA31" i="2" s="1"/>
  <c r="BV31" i="2"/>
  <c r="BU31" i="2"/>
  <c r="BT31" i="2"/>
  <c r="I31" i="2"/>
  <c r="BW30" i="2"/>
  <c r="CA30" i="2" s="1"/>
  <c r="BV30" i="2"/>
  <c r="BU30" i="2"/>
  <c r="BT30" i="2"/>
  <c r="I30" i="2"/>
  <c r="BW29" i="2"/>
  <c r="CA29" i="2" s="1"/>
  <c r="BV29" i="2"/>
  <c r="BU29" i="2"/>
  <c r="BT29" i="2"/>
  <c r="I29" i="2"/>
  <c r="BW28" i="2"/>
  <c r="CA28" i="2" s="1"/>
  <c r="BV28" i="2"/>
  <c r="BU28" i="2"/>
  <c r="BT28" i="2"/>
  <c r="I28" i="2"/>
  <c r="BW27" i="2"/>
  <c r="CA27" i="2" s="1"/>
  <c r="BV27" i="2"/>
  <c r="BU27" i="2"/>
  <c r="BT27" i="2"/>
  <c r="I27" i="2"/>
  <c r="BW26" i="2"/>
  <c r="CA26" i="2" s="1"/>
  <c r="BV26" i="2"/>
  <c r="BU26" i="2"/>
  <c r="BT26" i="2"/>
  <c r="I26" i="2"/>
  <c r="BW25" i="2"/>
  <c r="CA25" i="2" s="1"/>
  <c r="BV25" i="2"/>
  <c r="BU25" i="2"/>
  <c r="BT25" i="2"/>
  <c r="I25" i="2"/>
  <c r="BW24" i="2"/>
  <c r="CA24" i="2" s="1"/>
  <c r="BV24" i="2"/>
  <c r="BU24" i="2"/>
  <c r="BT24" i="2"/>
  <c r="I24" i="2"/>
  <c r="BW23" i="2"/>
  <c r="CA23" i="2" s="1"/>
  <c r="BV23" i="2"/>
  <c r="BU23" i="2"/>
  <c r="BT23" i="2"/>
  <c r="I23" i="2"/>
  <c r="BW22" i="2"/>
  <c r="CA22" i="2" s="1"/>
  <c r="BV22" i="2"/>
  <c r="BU22" i="2"/>
  <c r="BT22" i="2"/>
  <c r="I22" i="2"/>
  <c r="BW21" i="2"/>
  <c r="CA21" i="2" s="1"/>
  <c r="BV21" i="2"/>
  <c r="BU21" i="2"/>
  <c r="BT21" i="2"/>
  <c r="I21" i="2"/>
  <c r="BW20" i="2"/>
  <c r="CA20" i="2" s="1"/>
  <c r="BV20" i="2"/>
  <c r="BU20" i="2"/>
  <c r="BT20" i="2"/>
  <c r="I18" i="2"/>
  <c r="BW19" i="2"/>
  <c r="CA19" i="2" s="1"/>
  <c r="BV19" i="2"/>
  <c r="BU19" i="2"/>
  <c r="BT19" i="2"/>
  <c r="I20" i="2"/>
  <c r="CA18" i="2"/>
  <c r="BW18" i="2"/>
  <c r="BV18" i="2"/>
  <c r="BU18" i="2"/>
  <c r="BT18" i="2"/>
  <c r="I17" i="2"/>
  <c r="BW17" i="2"/>
  <c r="CA17" i="2" s="1"/>
  <c r="CB17" i="2" s="1"/>
  <c r="BV17" i="2"/>
  <c r="BU17" i="2"/>
  <c r="BT17" i="2"/>
  <c r="I19" i="2"/>
  <c r="CA16" i="2"/>
  <c r="BW16" i="2"/>
  <c r="BV16" i="2"/>
  <c r="BU16" i="2"/>
  <c r="BT16" i="2"/>
  <c r="I16" i="2"/>
  <c r="BW15" i="2"/>
  <c r="CA15" i="2" s="1"/>
  <c r="BV15" i="2"/>
  <c r="BU15" i="2"/>
  <c r="BT15" i="2"/>
  <c r="I11" i="2"/>
  <c r="CA14" i="2"/>
  <c r="BW14" i="2"/>
  <c r="BV14" i="2"/>
  <c r="BU14" i="2"/>
  <c r="BT14" i="2"/>
  <c r="I15" i="2"/>
  <c r="BW13" i="2"/>
  <c r="CA13" i="2" s="1"/>
  <c r="BV13" i="2"/>
  <c r="BU13" i="2"/>
  <c r="BT13" i="2"/>
  <c r="I14" i="2"/>
  <c r="CA12" i="2"/>
  <c r="BY12" i="2"/>
  <c r="BW12" i="2"/>
  <c r="BV12" i="2"/>
  <c r="BU12" i="2"/>
  <c r="BT12" i="2"/>
  <c r="I12" i="2"/>
  <c r="BW11" i="2"/>
  <c r="CA11" i="2" s="1"/>
  <c r="CB11" i="2" s="1"/>
  <c r="CE11" i="2" s="1"/>
  <c r="BV11" i="2"/>
  <c r="BU11" i="2"/>
  <c r="BT11" i="2"/>
  <c r="I13" i="2"/>
  <c r="BW10" i="2"/>
  <c r="BV10" i="2"/>
  <c r="BU10" i="2"/>
  <c r="BT10" i="2"/>
  <c r="CB14" i="3" l="1"/>
  <c r="CF14" i="3" s="1"/>
  <c r="H39" i="5"/>
  <c r="H37" i="5"/>
  <c r="H35" i="5"/>
  <c r="H33" i="5"/>
  <c r="H31" i="5"/>
  <c r="H29" i="5"/>
  <c r="H27" i="5"/>
  <c r="H25" i="5"/>
  <c r="H23" i="5"/>
  <c r="H21" i="5"/>
  <c r="H19" i="5"/>
  <c r="H17" i="5"/>
  <c r="H13" i="5"/>
  <c r="H38" i="5"/>
  <c r="H36" i="5"/>
  <c r="H34" i="5"/>
  <c r="H32" i="5"/>
  <c r="H30" i="5"/>
  <c r="H28" i="5"/>
  <c r="H26" i="5"/>
  <c r="H24" i="5"/>
  <c r="H22" i="5"/>
  <c r="H20" i="5"/>
  <c r="H18" i="5"/>
  <c r="H16" i="5"/>
  <c r="BY58" i="3"/>
  <c r="CL58" i="3" s="1"/>
  <c r="BY56" i="3"/>
  <c r="CL56" i="3" s="1"/>
  <c r="BY54" i="3"/>
  <c r="CL54" i="3" s="1"/>
  <c r="BY52" i="3"/>
  <c r="CL52" i="3" s="1"/>
  <c r="BY50" i="3"/>
  <c r="CL50" i="3" s="1"/>
  <c r="BY48" i="3"/>
  <c r="CL48" i="3" s="1"/>
  <c r="BY46" i="3"/>
  <c r="CL46" i="3" s="1"/>
  <c r="BY42" i="3"/>
  <c r="BY40" i="3"/>
  <c r="BY44" i="3"/>
  <c r="CL44" i="3" s="1"/>
  <c r="CB13" i="3"/>
  <c r="H59" i="5"/>
  <c r="H57" i="5"/>
  <c r="H55" i="5"/>
  <c r="H53" i="5"/>
  <c r="H51" i="5"/>
  <c r="H49" i="5"/>
  <c r="H47" i="5"/>
  <c r="H45" i="5"/>
  <c r="H43" i="5"/>
  <c r="H41" i="5"/>
  <c r="CB38" i="3"/>
  <c r="CB34" i="3"/>
  <c r="CB32" i="3"/>
  <c r="CF32" i="3" s="1"/>
  <c r="CB22" i="3"/>
  <c r="CF22" i="3" s="1"/>
  <c r="CB20" i="3"/>
  <c r="CF20" i="3" s="1"/>
  <c r="CB18" i="3"/>
  <c r="CF18" i="3" s="1"/>
  <c r="BY55" i="3"/>
  <c r="CL55" i="3" s="1"/>
  <c r="BY45" i="3"/>
  <c r="CL45" i="3" s="1"/>
  <c r="H60" i="5"/>
  <c r="H58" i="5"/>
  <c r="H56" i="5"/>
  <c r="H54" i="5"/>
  <c r="H52" i="5"/>
  <c r="H50" i="5"/>
  <c r="H48" i="5"/>
  <c r="H46" i="5"/>
  <c r="H44" i="5"/>
  <c r="H42" i="5"/>
  <c r="H40" i="5"/>
  <c r="CB35" i="3"/>
  <c r="CF35" i="3" s="1"/>
  <c r="CB33" i="3"/>
  <c r="CF33" i="3" s="1"/>
  <c r="CB31" i="3"/>
  <c r="CF31" i="3" s="1"/>
  <c r="CB29" i="3"/>
  <c r="CF29" i="3" s="1"/>
  <c r="CB19" i="3"/>
  <c r="CF19" i="3" s="1"/>
  <c r="CB17" i="3"/>
  <c r="CF17" i="3" s="1"/>
  <c r="CF34" i="3"/>
  <c r="CF13" i="3"/>
  <c r="CF11" i="3"/>
  <c r="CN52" i="3"/>
  <c r="CF38" i="3"/>
  <c r="CB15" i="2"/>
  <c r="CE12" i="2"/>
  <c r="CB24" i="2"/>
  <c r="CB13" i="2"/>
  <c r="BY14" i="2"/>
  <c r="BY16" i="2"/>
  <c r="BY18" i="2"/>
  <c r="CB19" i="2"/>
  <c r="CB20" i="2"/>
  <c r="CB21" i="2"/>
  <c r="CB22" i="2"/>
  <c r="CB23" i="2"/>
  <c r="CB26" i="2"/>
  <c r="CB28" i="2"/>
  <c r="CB30" i="2"/>
  <c r="CB31" i="2"/>
  <c r="CB33" i="2"/>
  <c r="CB35" i="2"/>
  <c r="CB18" i="2"/>
  <c r="BY20" i="2"/>
  <c r="BY23" i="2"/>
  <c r="BY25" i="2"/>
  <c r="BY28" i="2"/>
  <c r="BY29" i="2"/>
  <c r="BY30" i="2"/>
  <c r="BY31" i="2"/>
  <c r="BY32" i="2"/>
  <c r="BY33" i="2"/>
  <c r="BY34" i="2"/>
  <c r="BY35" i="2"/>
  <c r="BY11" i="2"/>
  <c r="BY13" i="2"/>
  <c r="BY15" i="2"/>
  <c r="BY17" i="2"/>
  <c r="CB25" i="2"/>
  <c r="CB27" i="2"/>
  <c r="CB29" i="2"/>
  <c r="CB32" i="2"/>
  <c r="CB34" i="2"/>
  <c r="CB12" i="2"/>
  <c r="CE34" i="2" s="1"/>
  <c r="CB14" i="2"/>
  <c r="CE35" i="2" s="1"/>
  <c r="CB16" i="2"/>
  <c r="BY19" i="2"/>
  <c r="BY21" i="2"/>
  <c r="BY22" i="2"/>
  <c r="BY24" i="2"/>
  <c r="BY26" i="2"/>
  <c r="BY27" i="2"/>
  <c r="CI11" i="2"/>
  <c r="CH12" i="2"/>
  <c r="CG11" i="2"/>
  <c r="CH11" i="2"/>
  <c r="CB21" i="3" l="1"/>
  <c r="CF21" i="3" s="1"/>
  <c r="I35" i="5"/>
  <c r="CB15" i="3"/>
  <c r="CF15" i="3" s="1"/>
  <c r="I36" i="5"/>
  <c r="CB36" i="3"/>
  <c r="CF36" i="3" s="1"/>
  <c r="CB37" i="3"/>
  <c r="CF37" i="3" s="1"/>
  <c r="CB12" i="3"/>
  <c r="CF12" i="3" s="1"/>
  <c r="CB23" i="3"/>
  <c r="CF23" i="3" s="1"/>
  <c r="I34" i="5"/>
  <c r="I37" i="5"/>
  <c r="CB28" i="3"/>
  <c r="CF28" i="3" s="1"/>
  <c r="CB25" i="3"/>
  <c r="CF25" i="3" s="1"/>
  <c r="CB16" i="3"/>
  <c r="CF16" i="3" s="1"/>
  <c r="CB24" i="3"/>
  <c r="CF24" i="3" s="1"/>
  <c r="CB30" i="3"/>
  <c r="CF30" i="3" s="1"/>
  <c r="CB27" i="3"/>
  <c r="CF27" i="3" s="1"/>
  <c r="CB26" i="3"/>
  <c r="CF26" i="3" s="1"/>
  <c r="I28" i="5"/>
  <c r="CB47" i="3"/>
  <c r="I48" i="5"/>
  <c r="I23" i="5"/>
  <c r="I33" i="5"/>
  <c r="CB42" i="3"/>
  <c r="I43" i="5"/>
  <c r="I51" i="5"/>
  <c r="CB50" i="3"/>
  <c r="CB58" i="3"/>
  <c r="I59" i="5"/>
  <c r="I20" i="5"/>
  <c r="CB39" i="3"/>
  <c r="I40" i="5"/>
  <c r="I56" i="5"/>
  <c r="CB55" i="3"/>
  <c r="I24" i="5"/>
  <c r="I30" i="5"/>
  <c r="CB41" i="3"/>
  <c r="I42" i="5"/>
  <c r="CB49" i="3"/>
  <c r="I50" i="5"/>
  <c r="CB57" i="3"/>
  <c r="I58" i="5"/>
  <c r="I17" i="5"/>
  <c r="I21" i="5"/>
  <c r="I29" i="5"/>
  <c r="I39" i="5"/>
  <c r="CB44" i="3"/>
  <c r="I45" i="5"/>
  <c r="I53" i="5"/>
  <c r="CB52" i="3"/>
  <c r="CB46" i="3"/>
  <c r="I47" i="5"/>
  <c r="CB54" i="3"/>
  <c r="I55" i="5"/>
  <c r="CB43" i="3"/>
  <c r="I44" i="5"/>
  <c r="I52" i="5"/>
  <c r="CB51" i="3"/>
  <c r="I60" i="5"/>
  <c r="CB59" i="3"/>
  <c r="I19" i="5"/>
  <c r="I25" i="5"/>
  <c r="I31" i="5"/>
  <c r="I18" i="5"/>
  <c r="I22" i="5"/>
  <c r="I26" i="5"/>
  <c r="I32" i="5"/>
  <c r="I38" i="5"/>
  <c r="I46" i="5"/>
  <c r="CB45" i="3"/>
  <c r="CB53" i="3"/>
  <c r="I54" i="5"/>
  <c r="I27" i="5"/>
  <c r="CB40" i="3"/>
  <c r="CD33" i="3" s="1"/>
  <c r="I41" i="5"/>
  <c r="I49" i="5"/>
  <c r="CB48" i="3"/>
  <c r="I57" i="5"/>
  <c r="CB56" i="3"/>
  <c r="CE19" i="2"/>
  <c r="CE23" i="2"/>
  <c r="CE27" i="2"/>
  <c r="CE31" i="2"/>
  <c r="CE13" i="2"/>
  <c r="CE14" i="2"/>
  <c r="CE20" i="2"/>
  <c r="CE24" i="2"/>
  <c r="CE28" i="2"/>
  <c r="CE32" i="2"/>
  <c r="CE15" i="2"/>
  <c r="CE16" i="2"/>
  <c r="CE21" i="2"/>
  <c r="CE25" i="2"/>
  <c r="CE29" i="2"/>
  <c r="CE33" i="2"/>
  <c r="CE17" i="2"/>
  <c r="CE18" i="2"/>
  <c r="CE22" i="2"/>
  <c r="CE26" i="2"/>
  <c r="CE30" i="2"/>
  <c r="CG12" i="2"/>
  <c r="CG17" i="2"/>
  <c r="CI17" i="2"/>
  <c r="CG21" i="2"/>
  <c r="CH21" i="2"/>
  <c r="CI28" i="2"/>
  <c r="CH13" i="2"/>
  <c r="CG23" i="2"/>
  <c r="CH33" i="2"/>
  <c r="CG16" i="2"/>
  <c r="CH32" i="2"/>
  <c r="CG32" i="2"/>
  <c r="CH35" i="2"/>
  <c r="CH26" i="2"/>
  <c r="CI33" i="2"/>
  <c r="CG33" i="2"/>
  <c r="CH16" i="2"/>
  <c r="CI16" i="2"/>
  <c r="CH34" i="2"/>
  <c r="CI27" i="2"/>
  <c r="CG35" i="2"/>
  <c r="CH30" i="2"/>
  <c r="CI19" i="2"/>
  <c r="CH15" i="2"/>
  <c r="CG15" i="2"/>
  <c r="CI15" i="2"/>
  <c r="CG28" i="2"/>
  <c r="CH14" i="2"/>
  <c r="CI14" i="2"/>
  <c r="CG34" i="2"/>
  <c r="CG19" i="2"/>
  <c r="CH17" i="2"/>
  <c r="CI24" i="2"/>
  <c r="CG26" i="2"/>
  <c r="CI22" i="2"/>
  <c r="CG29" i="2"/>
  <c r="CH29" i="2"/>
  <c r="CI29" i="2"/>
  <c r="CH28" i="2"/>
  <c r="CG13" i="2"/>
  <c r="CI23" i="2"/>
  <c r="CG22" i="2"/>
  <c r="CI12" i="2"/>
  <c r="CH25" i="2"/>
  <c r="CI25" i="2"/>
  <c r="CG24" i="2"/>
  <c r="CH24" i="2"/>
  <c r="CH31" i="2"/>
  <c r="CI26" i="2"/>
  <c r="CI35" i="2"/>
  <c r="CH18" i="2"/>
  <c r="CG18" i="2"/>
  <c r="CI18" i="2"/>
  <c r="CG25" i="2"/>
  <c r="CH27" i="2"/>
  <c r="CG27" i="2"/>
  <c r="CG30" i="2"/>
  <c r="CH19" i="2"/>
  <c r="CI34" i="2"/>
  <c r="CI21" i="2"/>
  <c r="CH20" i="2"/>
  <c r="CI20" i="2"/>
  <c r="CG20" i="2"/>
  <c r="CG14" i="2"/>
  <c r="CH23" i="2"/>
  <c r="CI13" i="2"/>
  <c r="CI30" i="2"/>
  <c r="CI32" i="2"/>
  <c r="CG31" i="2"/>
  <c r="CI31" i="2"/>
  <c r="CH22" i="2"/>
  <c r="CD14" i="3" l="1"/>
  <c r="CD48" i="3"/>
  <c r="CF48" i="3"/>
  <c r="CF53" i="3"/>
  <c r="CD53" i="3"/>
  <c r="CD18" i="3"/>
  <c r="CD27" i="3"/>
  <c r="CD19" i="3"/>
  <c r="CD32" i="3"/>
  <c r="CD28" i="3"/>
  <c r="CD35" i="3"/>
  <c r="CD36" i="3"/>
  <c r="CD29" i="3"/>
  <c r="CF50" i="3"/>
  <c r="CD50" i="3"/>
  <c r="CD42" i="3"/>
  <c r="CF42" i="3"/>
  <c r="CD37" i="3"/>
  <c r="CD30" i="3"/>
  <c r="CF49" i="3"/>
  <c r="CD49" i="3"/>
  <c r="CF45" i="3"/>
  <c r="CD45" i="3"/>
  <c r="CD52" i="3"/>
  <c r="CF52" i="3"/>
  <c r="CF44" i="3"/>
  <c r="CD44" i="3"/>
  <c r="CD16" i="3"/>
  <c r="CF55" i="3"/>
  <c r="CD55" i="3"/>
  <c r="CD12" i="3"/>
  <c r="CD47" i="3"/>
  <c r="CF47" i="3"/>
  <c r="CF56" i="3"/>
  <c r="CD56" i="3"/>
  <c r="CD40" i="3"/>
  <c r="CF40" i="3"/>
  <c r="CF54" i="3"/>
  <c r="CD54" i="3"/>
  <c r="CF57" i="3"/>
  <c r="CD57" i="3"/>
  <c r="CD11" i="3"/>
  <c r="CD22" i="3"/>
  <c r="CF59" i="3"/>
  <c r="CD59" i="3"/>
  <c r="CF51" i="3"/>
  <c r="CD51" i="3"/>
  <c r="CF43" i="3"/>
  <c r="CD43" i="3"/>
  <c r="CD46" i="3"/>
  <c r="CF46" i="3"/>
  <c r="CF41" i="3"/>
  <c r="CD41" i="3"/>
  <c r="CD24" i="3"/>
  <c r="CD26" i="3"/>
  <c r="CF39" i="3"/>
  <c r="CD15" i="3"/>
  <c r="CD39" i="3"/>
  <c r="CD25" i="3"/>
  <c r="CD17" i="3"/>
  <c r="CD34" i="3"/>
  <c r="CD38" i="3"/>
  <c r="CD20" i="3"/>
  <c r="CD23" i="3"/>
  <c r="CD31" i="3"/>
  <c r="CF58" i="3"/>
  <c r="CD58" i="3"/>
  <c r="CD13" i="3"/>
  <c r="CD21" i="3"/>
  <c r="CG41" i="3" l="1"/>
  <c r="CG59" i="3"/>
  <c r="CG43" i="3"/>
  <c r="CG49" i="3"/>
  <c r="CG56" i="3"/>
  <c r="CG44" i="3"/>
  <c r="CG50" i="3"/>
  <c r="CG53" i="3"/>
  <c r="CG54" i="3"/>
  <c r="CG45" i="3"/>
  <c r="CG58" i="3"/>
  <c r="CG39" i="3"/>
  <c r="CG30" i="3"/>
  <c r="CG27" i="3"/>
  <c r="CG22" i="3"/>
  <c r="CG36" i="3"/>
  <c r="CG13" i="3"/>
  <c r="CG35" i="3"/>
  <c r="CG29" i="3"/>
  <c r="CG17" i="3"/>
  <c r="CG11" i="3"/>
  <c r="CG33" i="3"/>
  <c r="CG37" i="3"/>
  <c r="CG24" i="3"/>
  <c r="CG31" i="3"/>
  <c r="CG25" i="3"/>
  <c r="CG23" i="3"/>
  <c r="CG34" i="3"/>
  <c r="CG32" i="3"/>
  <c r="CG15" i="3"/>
  <c r="CG21" i="3"/>
  <c r="CG16" i="3"/>
  <c r="CG20" i="3"/>
  <c r="CG14" i="3"/>
  <c r="CG18" i="3"/>
  <c r="CG12" i="3"/>
  <c r="CG19" i="3"/>
  <c r="CG38" i="3"/>
  <c r="CG26" i="3"/>
  <c r="CG28" i="3"/>
  <c r="CG51" i="3"/>
  <c r="CG40" i="3"/>
  <c r="CG55" i="3"/>
  <c r="CG52" i="3"/>
  <c r="CG42" i="3"/>
  <c r="CG48" i="3"/>
  <c r="CG46" i="3"/>
  <c r="CG57" i="3"/>
  <c r="CG47" i="3"/>
  <c r="CJ33" i="3" l="1"/>
  <c r="CJ23" i="3"/>
  <c r="CJ27" i="3"/>
  <c r="CJ45" i="3"/>
  <c r="CJ20" i="3"/>
  <c r="CJ15" i="3"/>
  <c r="CJ55" i="3"/>
  <c r="CJ22" i="3"/>
  <c r="CJ13" i="3"/>
  <c r="CJ24" i="3"/>
  <c r="CJ59" i="3"/>
  <c r="CJ16" i="3"/>
  <c r="CJ38" i="3"/>
  <c r="CJ28" i="3"/>
  <c r="CJ56" i="3"/>
  <c r="CJ25" i="3"/>
  <c r="CJ35" i="3"/>
  <c r="CJ19" i="3"/>
  <c r="CJ30" i="3"/>
  <c r="CJ53" i="3"/>
  <c r="CJ17" i="3"/>
  <c r="CJ58" i="3"/>
  <c r="CJ43" i="3"/>
  <c r="CJ21" i="3"/>
  <c r="CJ51" i="3"/>
  <c r="CJ39" i="3"/>
  <c r="CJ47" i="3"/>
  <c r="CJ34" i="3"/>
  <c r="CJ14" i="3"/>
  <c r="CJ31" i="3"/>
  <c r="CJ29" i="3"/>
  <c r="CJ41" i="3"/>
  <c r="CJ18" i="3"/>
  <c r="CJ57" i="3"/>
  <c r="CJ44" i="3"/>
  <c r="CJ50" i="3"/>
  <c r="CJ40" i="3"/>
  <c r="CJ52" i="3"/>
  <c r="CJ26" i="3"/>
  <c r="CJ37" i="3"/>
  <c r="CJ46" i="3"/>
  <c r="CJ11" i="3"/>
  <c r="CJ32" i="3"/>
  <c r="CJ12" i="3"/>
  <c r="CJ36" i="3"/>
  <c r="CJ48" i="3"/>
  <c r="CJ49" i="3"/>
  <c r="CJ42" i="3"/>
  <c r="CJ54" i="3"/>
  <c r="CM26" i="3"/>
  <c r="CM21" i="3"/>
  <c r="CL42" i="3"/>
  <c r="CN14" i="3"/>
  <c r="CN15" i="3"/>
  <c r="CM31" i="3"/>
  <c r="CM29" i="3"/>
  <c r="CM25" i="3"/>
  <c r="CL12" i="3"/>
  <c r="CL17" i="3"/>
  <c r="CN23" i="3"/>
  <c r="CL39" i="3"/>
  <c r="CM43" i="3"/>
  <c r="CL16" i="3"/>
  <c r="CN37" i="3"/>
  <c r="CN35" i="3"/>
  <c r="CL30" i="3"/>
  <c r="CL40" i="3"/>
  <c r="CL36" i="3"/>
  <c r="CL27" i="3"/>
  <c r="CL32" i="3"/>
  <c r="CM34" i="3"/>
  <c r="CM13" i="3"/>
  <c r="CL18" i="3"/>
  <c r="CM24" i="3"/>
  <c r="CL33" i="3"/>
  <c r="CN26" i="3"/>
  <c r="CN21" i="3"/>
  <c r="CM20" i="3"/>
  <c r="CL14" i="3"/>
  <c r="CL15" i="3"/>
  <c r="CL11" i="3"/>
  <c r="CN29" i="3"/>
  <c r="CL25" i="3"/>
  <c r="CM42" i="3"/>
  <c r="CM17" i="3"/>
  <c r="CL23" i="3"/>
  <c r="CL31" i="3"/>
  <c r="CL43" i="3"/>
  <c r="CL35" i="3"/>
  <c r="CM30" i="3"/>
  <c r="CL22" i="3"/>
  <c r="CM37" i="3"/>
  <c r="CN38" i="3"/>
  <c r="CN40" i="3"/>
  <c r="CN19" i="3"/>
  <c r="CN27" i="3"/>
  <c r="CM32" i="3"/>
  <c r="CN41" i="3"/>
  <c r="CN13" i="3"/>
  <c r="CM18" i="3"/>
  <c r="CN28" i="3"/>
  <c r="CM33" i="3"/>
  <c r="CL26" i="3"/>
  <c r="CL34" i="3"/>
  <c r="CN20" i="3"/>
  <c r="CM14" i="3"/>
  <c r="CL24" i="3"/>
  <c r="CM11" i="3"/>
  <c r="CL29" i="3"/>
  <c r="CL21" i="3"/>
  <c r="CN42" i="3"/>
  <c r="CN17" i="3"/>
  <c r="CM15" i="3"/>
  <c r="CN31" i="3"/>
  <c r="CM19" i="3"/>
  <c r="CM41" i="3"/>
  <c r="CM28" i="3"/>
  <c r="CN12" i="3"/>
  <c r="CN43" i="3"/>
  <c r="CN25" i="3"/>
  <c r="CM12" i="3"/>
  <c r="CM35" i="3"/>
  <c r="CM23" i="3"/>
  <c r="CM39" i="3"/>
  <c r="CN30" i="3"/>
  <c r="CN16" i="3"/>
  <c r="CL37" i="3"/>
  <c r="CL38" i="3"/>
  <c r="CN36" i="3"/>
  <c r="CL19" i="3"/>
  <c r="CM27" i="3"/>
  <c r="CM22" i="3"/>
  <c r="CL41" i="3"/>
  <c r="CL13" i="3"/>
  <c r="CM40" i="3"/>
  <c r="CL28" i="3"/>
  <c r="CN33" i="3"/>
  <c r="CN32" i="3"/>
  <c r="CN34" i="3"/>
  <c r="CL20" i="3"/>
  <c r="CN18" i="3"/>
  <c r="CN24" i="3"/>
  <c r="CN11" i="3"/>
  <c r="CM36" i="3"/>
  <c r="CN22" i="3"/>
  <c r="CM38" i="3"/>
  <c r="CM16" i="3"/>
  <c r="CN39" i="3"/>
  <c r="E33" i="3" l="1"/>
  <c r="D33" i="3"/>
  <c r="C33" i="3"/>
  <c r="D31" i="3"/>
  <c r="E31" i="3"/>
  <c r="C31" i="3"/>
  <c r="C39" i="3"/>
  <c r="D39" i="3"/>
  <c r="E39" i="3"/>
  <c r="D19" i="3"/>
  <c r="C19" i="3"/>
  <c r="E19" i="3"/>
  <c r="D28" i="3"/>
  <c r="C28" i="3"/>
  <c r="E28" i="3"/>
  <c r="D24" i="3"/>
  <c r="E24" i="3"/>
  <c r="C24" i="3"/>
  <c r="C15" i="3"/>
  <c r="E15" i="3"/>
  <c r="D15" i="3"/>
  <c r="C36" i="3"/>
  <c r="D36" i="3"/>
  <c r="E36" i="3"/>
  <c r="E40" i="3"/>
  <c r="C40" i="3"/>
  <c r="D40" i="3"/>
  <c r="D18" i="3"/>
  <c r="C18" i="3"/>
  <c r="E18" i="3"/>
  <c r="D14" i="3"/>
  <c r="C14" i="3"/>
  <c r="E14" i="3"/>
  <c r="E17" i="3"/>
  <c r="D17" i="3"/>
  <c r="C17" i="3"/>
  <c r="D35" i="3"/>
  <c r="C35" i="3"/>
  <c r="E35" i="3"/>
  <c r="C38" i="3"/>
  <c r="E38" i="3"/>
  <c r="D38" i="3"/>
  <c r="C13" i="3"/>
  <c r="E13" i="3"/>
  <c r="D13" i="3"/>
  <c r="C20" i="3"/>
  <c r="E20" i="3"/>
  <c r="D20" i="3"/>
  <c r="C42" i="3"/>
  <c r="E42" i="3"/>
  <c r="D42" i="3"/>
  <c r="C12" i="3"/>
  <c r="D12" i="3"/>
  <c r="E12" i="3"/>
  <c r="E37" i="3"/>
  <c r="C37" i="3"/>
  <c r="D37" i="3"/>
  <c r="D41" i="3"/>
  <c r="C41" i="3"/>
  <c r="E41" i="3"/>
  <c r="D34" i="3"/>
  <c r="E34" i="3"/>
  <c r="C34" i="3"/>
  <c r="E21" i="3"/>
  <c r="D21" i="3"/>
  <c r="C21" i="3"/>
  <c r="C25" i="3"/>
  <c r="D25" i="3"/>
  <c r="E25" i="3"/>
  <c r="D16" i="3"/>
  <c r="C16" i="3"/>
  <c r="E16" i="3"/>
  <c r="C22" i="3"/>
  <c r="E22" i="3"/>
  <c r="D22" i="3"/>
  <c r="D32" i="3"/>
  <c r="C32" i="3"/>
  <c r="E32" i="3"/>
  <c r="C26" i="3"/>
  <c r="E26" i="3"/>
  <c r="D26" i="3"/>
  <c r="C29" i="3"/>
  <c r="E29" i="3"/>
  <c r="D29" i="3"/>
  <c r="E30" i="3"/>
  <c r="D30" i="3"/>
  <c r="C30" i="3"/>
  <c r="C48" i="3"/>
  <c r="E48" i="3"/>
  <c r="D48" i="3"/>
  <c r="D52" i="3"/>
  <c r="C52" i="3"/>
  <c r="E52" i="3"/>
  <c r="E57" i="3"/>
  <c r="C57" i="3"/>
  <c r="D57" i="3"/>
  <c r="D58" i="3"/>
  <c r="E58" i="3"/>
  <c r="C58" i="3"/>
  <c r="C23" i="3"/>
  <c r="E23" i="3"/>
  <c r="D23" i="3"/>
  <c r="C11" i="3"/>
  <c r="E54" i="3"/>
  <c r="C54" i="3"/>
  <c r="D54" i="3"/>
  <c r="C46" i="3"/>
  <c r="E46" i="3"/>
  <c r="D46" i="3"/>
  <c r="C51" i="3"/>
  <c r="E51" i="3"/>
  <c r="D51" i="3"/>
  <c r="D11" i="3"/>
  <c r="E11" i="3"/>
  <c r="E50" i="3"/>
  <c r="D50" i="3"/>
  <c r="C50" i="3"/>
  <c r="E53" i="3"/>
  <c r="D53" i="3"/>
  <c r="C53" i="3"/>
  <c r="E45" i="3"/>
  <c r="C45" i="3"/>
  <c r="D45" i="3"/>
  <c r="C49" i="3"/>
  <c r="E49" i="3"/>
  <c r="D49" i="3"/>
  <c r="E44" i="3"/>
  <c r="D44" i="3"/>
  <c r="C44" i="3"/>
  <c r="D47" i="3"/>
  <c r="E47" i="3"/>
  <c r="C47" i="3"/>
  <c r="D43" i="3"/>
  <c r="E43" i="3"/>
  <c r="C43" i="3"/>
  <c r="D56" i="3"/>
  <c r="C56" i="3"/>
  <c r="E56" i="3"/>
  <c r="E59" i="3"/>
  <c r="C59" i="3"/>
  <c r="D59" i="3"/>
  <c r="C55" i="3"/>
  <c r="E55" i="3"/>
  <c r="D55" i="3"/>
  <c r="C27" i="3"/>
  <c r="D27" i="3"/>
  <c r="E27" i="3"/>
  <c r="O17" i="4" l="1"/>
  <c r="B26" i="4" s="1"/>
  <c r="P22" i="4"/>
  <c r="C5" i="4" s="1"/>
  <c r="O12" i="4"/>
  <c r="B25" i="4" s="1"/>
  <c r="P16" i="4"/>
  <c r="C20" i="4" s="1"/>
  <c r="P21" i="4"/>
  <c r="C17" i="4" s="1"/>
  <c r="O13" i="4"/>
  <c r="B19" i="4" s="1"/>
  <c r="O10" i="4"/>
  <c r="B10" i="4" s="1"/>
  <c r="O20" i="4"/>
  <c r="B23" i="4" s="1"/>
  <c r="P18" i="4"/>
  <c r="C14" i="4" s="1"/>
  <c r="O11" i="4"/>
  <c r="B13" i="4" s="1"/>
  <c r="P15" i="4"/>
  <c r="C8" i="4" s="1"/>
  <c r="P9" i="4"/>
  <c r="C22" i="4" s="1"/>
  <c r="O21" i="4"/>
  <c r="B17" i="4" s="1"/>
  <c r="P20" i="4"/>
  <c r="C23" i="4" s="1"/>
  <c r="O19" i="4"/>
  <c r="B11" i="4" s="1"/>
  <c r="O8" i="4"/>
  <c r="B16" i="4" s="1"/>
  <c r="O14" i="4"/>
  <c r="B7" i="4" s="1"/>
  <c r="O7" i="4"/>
  <c r="B4" i="4" s="1"/>
  <c r="P10" i="4"/>
  <c r="C10" i="4" s="1"/>
  <c r="P19" i="4"/>
  <c r="C11" i="4" s="1"/>
  <c r="P11" i="4"/>
  <c r="C13" i="4" s="1"/>
  <c r="O15" i="4"/>
  <c r="B8" i="4" s="1"/>
  <c r="O22" i="4"/>
  <c r="B5" i="4" s="1"/>
  <c r="P8" i="4"/>
  <c r="C16" i="4" s="1"/>
  <c r="O16" i="4"/>
  <c r="B20" i="4" s="1"/>
  <c r="P14" i="4"/>
  <c r="C7" i="4" s="1"/>
  <c r="P7" i="4"/>
  <c r="C4" i="4" s="1"/>
  <c r="P12" i="4"/>
  <c r="C25" i="4" s="1"/>
  <c r="P13" i="4"/>
  <c r="C19" i="4" s="1"/>
  <c r="P17" i="4"/>
  <c r="C26" i="4" s="1"/>
  <c r="O18" i="4"/>
  <c r="B14" i="4" s="1"/>
  <c r="O9" i="4"/>
  <c r="B22" i="4" s="1"/>
</calcChain>
</file>

<file path=xl/sharedStrings.xml><?xml version="1.0" encoding="utf-8"?>
<sst xmlns="http://schemas.openxmlformats.org/spreadsheetml/2006/main" count="205" uniqueCount="110">
  <si>
    <t>Etapo taškai (įskaita)</t>
  </si>
  <si>
    <t>Vard</t>
  </si>
  <si>
    <t>autom</t>
  </si>
  <si>
    <t>rez</t>
  </si>
  <si>
    <t>by</t>
  </si>
  <si>
    <t>ca</t>
  </si>
  <si>
    <t>cb</t>
  </si>
  <si>
    <t>Vieta</t>
  </si>
  <si>
    <t>Vardas Pavardė</t>
  </si>
  <si>
    <t>Startinis numeris</t>
  </si>
  <si>
    <t>Geriausias kvalifikacijos taškų skaičius</t>
  </si>
  <si>
    <t>Top 16 vieta</t>
  </si>
  <si>
    <t>Kvalifikacijos rezultatų taškai</t>
  </si>
  <si>
    <t>Etapo rezultatų taškai</t>
  </si>
  <si>
    <t>Visi etapo taškai (įskaita)</t>
  </si>
  <si>
    <t>Gediminas Levickas</t>
  </si>
  <si>
    <t>Marius Vasiliauskas</t>
  </si>
  <si>
    <t>Lukas Garalevičius</t>
  </si>
  <si>
    <t>Mindaugas Cibulskis</t>
  </si>
  <si>
    <t>Igor Martynov</t>
  </si>
  <si>
    <t>Artūras Ravluškevičius</t>
  </si>
  <si>
    <t>Arnas Kazokevičius</t>
  </si>
  <si>
    <t>Benediktas Čirba</t>
  </si>
  <si>
    <t>Arūnas Černevičius</t>
  </si>
  <si>
    <t>Andrius Poška</t>
  </si>
  <si>
    <t>Tomas Makarevičius</t>
  </si>
  <si>
    <t>Arnas Dyburis</t>
  </si>
  <si>
    <t>Žilvinas Bardauskas</t>
  </si>
  <si>
    <t>Gediminas Ivanauskas</t>
  </si>
  <si>
    <t>FINAL QUALIFICATION RESULTS</t>
  </si>
  <si>
    <t>Lietuvos drifto semi-pro klasės pirmenybių 4 etapas</t>
  </si>
  <si>
    <t>No</t>
  </si>
  <si>
    <t>Name Surname</t>
  </si>
  <si>
    <t>Start No</t>
  </si>
  <si>
    <t>RESULT</t>
  </si>
  <si>
    <t>TOP 16</t>
  </si>
  <si>
    <t>Qvl
no</t>
  </si>
  <si>
    <t>NAME/CAR/COLOR</t>
  </si>
  <si>
    <t>1 pair</t>
  </si>
  <si>
    <t>TOP 8</t>
  </si>
  <si>
    <t>Kretinga Drift Open 2016 07 02</t>
  </si>
  <si>
    <t>2 pair</t>
  </si>
  <si>
    <t>QUALIFICATION REZULTS</t>
  </si>
  <si>
    <t xml:space="preserve"> No</t>
  </si>
  <si>
    <t>Aurimas Vaškelis</t>
  </si>
  <si>
    <t>TOP 4</t>
  </si>
  <si>
    <t>3 pair</t>
  </si>
  <si>
    <t>Kęstutis Kelpša</t>
  </si>
  <si>
    <t>FINAL</t>
  </si>
  <si>
    <t>4 pair</t>
  </si>
  <si>
    <t>5 pair</t>
  </si>
  <si>
    <t>3 &amp; 4 places</t>
  </si>
  <si>
    <t>6 pair</t>
  </si>
  <si>
    <t>Dovydas Čirba</t>
  </si>
  <si>
    <t>7 pair</t>
  </si>
  <si>
    <t>Final standing 1-4</t>
  </si>
  <si>
    <t>Kęstutis Kellpša</t>
  </si>
  <si>
    <t>8 pair</t>
  </si>
  <si>
    <t>RUN 3</t>
  </si>
  <si>
    <t>RUN 2</t>
  </si>
  <si>
    <t>RUN 1</t>
  </si>
  <si>
    <t>SaRt No</t>
  </si>
  <si>
    <t>Car</t>
  </si>
  <si>
    <t>3 JUDGE</t>
  </si>
  <si>
    <t>2 JUDGE</t>
  </si>
  <si>
    <t>Kretinga Drift Open 2015 08 08</t>
  </si>
  <si>
    <t>1 JUDGE</t>
  </si>
  <si>
    <t>QUALIFICATION RESULTS</t>
  </si>
  <si>
    <t>JUDGE 3</t>
  </si>
  <si>
    <t>JUDGE 2</t>
  </si>
  <si>
    <t>JUDGE 1</t>
  </si>
  <si>
    <t>3 RUN</t>
  </si>
  <si>
    <t>2 RUN</t>
  </si>
  <si>
    <t>1 RUN</t>
  </si>
  <si>
    <t>QUALIFICATION</t>
  </si>
  <si>
    <t>Nissan s14a</t>
  </si>
  <si>
    <t>BMW 328</t>
  </si>
  <si>
    <t>Kaspars Skrinda</t>
  </si>
  <si>
    <t>Nissan 200sx</t>
  </si>
  <si>
    <t>Kąstytis Alenka</t>
  </si>
  <si>
    <t>BMW e30</t>
  </si>
  <si>
    <t>Andrius Surplys</t>
  </si>
  <si>
    <t>BMW 340</t>
  </si>
  <si>
    <t>Vitalijus Retenis</t>
  </si>
  <si>
    <t>BMW e36</t>
  </si>
  <si>
    <t>Evaldas Daukšas</t>
  </si>
  <si>
    <t>BMW e34</t>
  </si>
  <si>
    <t>Evaldas Šiliauskas</t>
  </si>
  <si>
    <t>Valdas Vindžigelskis</t>
  </si>
  <si>
    <t>Mercedes Benz 190</t>
  </si>
  <si>
    <t>Mercedes Benz c280</t>
  </si>
  <si>
    <t>Skirmantas Ruginis</t>
  </si>
  <si>
    <t>BMW 325</t>
  </si>
  <si>
    <t>Andrėj Osadčij</t>
  </si>
  <si>
    <t>Edgaras Valadka</t>
  </si>
  <si>
    <t>Mazda RX-8</t>
  </si>
  <si>
    <t>Tomas Duoplys</t>
  </si>
  <si>
    <t>Donatas Macpreikšas</t>
  </si>
  <si>
    <t>BMW 330ci</t>
  </si>
  <si>
    <t>Paulius Petraitis</t>
  </si>
  <si>
    <t>Marius Vytė</t>
  </si>
  <si>
    <t>BMW 3</t>
  </si>
  <si>
    <t>Denis Bryšnikov</t>
  </si>
  <si>
    <t>BMW M3</t>
  </si>
  <si>
    <t>Nissan PS13</t>
  </si>
  <si>
    <t>Lukas Garlevičius</t>
  </si>
  <si>
    <t>BMW 335D</t>
  </si>
  <si>
    <t>Nissan 180sx</t>
  </si>
  <si>
    <t>Arturs Miskinis</t>
  </si>
  <si>
    <t>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</si>
</sst>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sz val="11"/>
      <color theme="0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0"/>
      <color rgb="FF000000"/>
      <name val="Arial"/>
    </font>
    <font>
      <sz val="11"/>
      <color rgb="FF000000"/>
      <name val="Calibri"/>
    </font>
    <font>
      <sz val="16"/>
      <color rgb="FFFF0000"/>
      <name val="Calibri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b/>
      <sz val="12"/>
      <color indexed="8"/>
      <name val="Calibri"/>
      <family val="2"/>
    </font>
    <font>
      <sz val="11"/>
      <color indexed="9"/>
      <name val="Calibri"/>
      <family val="2"/>
      <charset val="186"/>
    </font>
    <font>
      <sz val="11"/>
      <color rgb="FFFF0000"/>
      <name val="Calibri"/>
      <family val="2"/>
      <charset val="186"/>
    </font>
    <font>
      <sz val="12"/>
      <color indexed="8"/>
      <name val="Verdana"/>
      <family val="2"/>
      <charset val="186"/>
    </font>
    <font>
      <b/>
      <sz val="11"/>
      <color theme="0"/>
      <name val="Calibri"/>
      <family val="2"/>
      <charset val="186"/>
    </font>
    <font>
      <b/>
      <sz val="14"/>
      <color indexed="8"/>
      <name val="Calibri"/>
      <family val="2"/>
    </font>
    <font>
      <sz val="10.5"/>
      <color rgb="FF1D21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10" fillId="0" borderId="0"/>
    <xf numFmtId="0" fontId="17" fillId="0" borderId="0" applyNumberFormat="0" applyFill="0" applyBorder="0" applyProtection="0">
      <alignment vertical="top" wrapText="1"/>
    </xf>
  </cellStyleXfs>
  <cellXfs count="11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2" borderId="0" xfId="1" applyFont="1" applyFill="1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8" fillId="0" borderId="6" xfId="2" applyFont="1" applyBorder="1" applyAlignment="1">
      <alignment horizontal="left"/>
    </xf>
    <xf numFmtId="0" fontId="8" fillId="0" borderId="6" xfId="2" applyFont="1" applyBorder="1" applyAlignment="1">
      <alignment horizontal="center"/>
    </xf>
    <xf numFmtId="0" fontId="1" fillId="0" borderId="2" xfId="1" applyNumberFormat="1" applyFont="1" applyBorder="1" applyAlignment="1">
      <alignment horizontal="center"/>
    </xf>
    <xf numFmtId="0" fontId="1" fillId="0" borderId="7" xfId="1" applyNumberFormat="1" applyFont="1" applyBorder="1" applyAlignment="1">
      <alignment horizontal="center"/>
    </xf>
    <xf numFmtId="0" fontId="1" fillId="0" borderId="8" xfId="1" applyNumberFormat="1" applyFont="1" applyBorder="1" applyAlignment="1">
      <alignment horizontal="center"/>
    </xf>
    <xf numFmtId="0" fontId="1" fillId="0" borderId="9" xfId="1" applyNumberFormat="1" applyFont="1" applyBorder="1" applyAlignment="1">
      <alignment horizontal="center"/>
    </xf>
    <xf numFmtId="2" fontId="3" fillId="0" borderId="0" xfId="1" applyNumberFormat="1" applyFont="1"/>
    <xf numFmtId="0" fontId="1" fillId="0" borderId="10" xfId="1" applyNumberFormat="1" applyFont="1" applyBorder="1" applyAlignment="1">
      <alignment horizontal="center"/>
    </xf>
    <xf numFmtId="0" fontId="1" fillId="0" borderId="11" xfId="1" applyNumberFormat="1" applyFont="1" applyBorder="1" applyAlignment="1">
      <alignment horizontal="center"/>
    </xf>
    <xf numFmtId="0" fontId="1" fillId="0" borderId="12" xfId="1" applyNumberFormat="1" applyFont="1" applyBorder="1" applyAlignment="1">
      <alignment horizontal="center"/>
    </xf>
    <xf numFmtId="0" fontId="1" fillId="0" borderId="13" xfId="1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/>
    </xf>
    <xf numFmtId="0" fontId="1" fillId="0" borderId="15" xfId="1" applyNumberFormat="1" applyFont="1" applyBorder="1" applyAlignment="1">
      <alignment horizontal="center"/>
    </xf>
    <xf numFmtId="0" fontId="1" fillId="0" borderId="16" xfId="1" applyNumberFormat="1" applyFont="1" applyBorder="1" applyAlignment="1">
      <alignment horizontal="center"/>
    </xf>
    <xf numFmtId="0" fontId="1" fillId="0" borderId="17" xfId="1" applyNumberFormat="1" applyFont="1" applyBorder="1" applyAlignment="1">
      <alignment horizontal="center"/>
    </xf>
    <xf numFmtId="0" fontId="1" fillId="0" borderId="14" xfId="1" applyNumberFormat="1" applyBorder="1" applyAlignment="1">
      <alignment horizontal="center"/>
    </xf>
    <xf numFmtId="0" fontId="1" fillId="0" borderId="15" xfId="1" applyNumberFormat="1" applyBorder="1" applyAlignment="1">
      <alignment horizontal="center"/>
    </xf>
    <xf numFmtId="0" fontId="1" fillId="0" borderId="16" xfId="1" applyNumberFormat="1" applyBorder="1" applyAlignment="1">
      <alignment horizontal="center"/>
    </xf>
    <xf numFmtId="0" fontId="1" fillId="0" borderId="17" xfId="1" applyNumberFormat="1" applyBorder="1" applyAlignment="1">
      <alignment horizontal="center"/>
    </xf>
    <xf numFmtId="0" fontId="9" fillId="0" borderId="0" xfId="1" applyFont="1"/>
    <xf numFmtId="0" fontId="1" fillId="0" borderId="1" xfId="1" applyFont="1" applyBorder="1" applyAlignment="1">
      <alignment horizontal="left"/>
    </xf>
    <xf numFmtId="2" fontId="1" fillId="0" borderId="1" xfId="1" applyNumberFormat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3" applyFont="1" applyAlignment="1">
      <alignment horizontal="center"/>
    </xf>
    <xf numFmtId="0" fontId="1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3" fillId="0" borderId="0" xfId="3" applyFont="1" applyAlignment="1">
      <alignment horizontal="center"/>
    </xf>
    <xf numFmtId="0" fontId="14" fillId="0" borderId="0" xfId="1" applyFont="1" applyAlignment="1">
      <alignment horizontal="center"/>
    </xf>
    <xf numFmtId="0" fontId="1" fillId="0" borderId="0" xfId="1" applyBorder="1"/>
    <xf numFmtId="0" fontId="1" fillId="0" borderId="0" xfId="1" applyFill="1" applyBorder="1"/>
    <xf numFmtId="0" fontId="1" fillId="0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18" xfId="1" applyFont="1" applyFill="1" applyBorder="1"/>
    <xf numFmtId="0" fontId="6" fillId="0" borderId="0" xfId="1" applyFont="1" applyFill="1" applyAlignment="1">
      <alignment horizontal="center"/>
    </xf>
    <xf numFmtId="0" fontId="12" fillId="0" borderId="0" xfId="1" applyFont="1"/>
    <xf numFmtId="0" fontId="6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1" applyFont="1" applyBorder="1" applyAlignment="1">
      <alignment horizontal="center"/>
    </xf>
    <xf numFmtId="0" fontId="14" fillId="0" borderId="0" xfId="1" applyFont="1"/>
    <xf numFmtId="0" fontId="6" fillId="0" borderId="0" xfId="1" applyFont="1" applyBorder="1" applyAlignment="1">
      <alignment horizontal="center"/>
    </xf>
    <xf numFmtId="0" fontId="1" fillId="0" borderId="0" xfId="1" applyFill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/>
    <xf numFmtId="0" fontId="1" fillId="0" borderId="0" xfId="1" applyFont="1" applyBorder="1"/>
    <xf numFmtId="0" fontId="5" fillId="0" borderId="0" xfId="1" applyFont="1"/>
    <xf numFmtId="0" fontId="1" fillId="0" borderId="0" xfId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" fillId="0" borderId="10" xfId="1" applyFill="1" applyBorder="1" applyAlignment="1">
      <alignment horizontal="left"/>
    </xf>
    <xf numFmtId="0" fontId="1" fillId="0" borderId="20" xfId="1" applyBorder="1"/>
    <xf numFmtId="0" fontId="1" fillId="0" borderId="0" xfId="1" applyFill="1"/>
    <xf numFmtId="0" fontId="14" fillId="0" borderId="0" xfId="1" applyFont="1" applyBorder="1" applyAlignment="1">
      <alignment horizontal="center"/>
    </xf>
    <xf numFmtId="0" fontId="1" fillId="0" borderId="10" xfId="1" applyBorder="1" applyAlignment="1">
      <alignment horizontal="left"/>
    </xf>
    <xf numFmtId="0" fontId="12" fillId="0" borderId="0" xfId="1" applyFont="1" applyBorder="1"/>
    <xf numFmtId="0" fontId="6" fillId="0" borderId="2" xfId="1" applyFont="1" applyBorder="1" applyAlignment="1">
      <alignment horizontal="center"/>
    </xf>
    <xf numFmtId="0" fontId="1" fillId="0" borderId="2" xfId="1" applyBorder="1" applyAlignment="1">
      <alignment horizontal="left"/>
    </xf>
    <xf numFmtId="0" fontId="1" fillId="0" borderId="21" xfId="1" applyBorder="1"/>
    <xf numFmtId="0" fontId="11" fillId="0" borderId="0" xfId="3" applyFont="1" applyFill="1" applyAlignment="1">
      <alignment horizontal="center"/>
    </xf>
    <xf numFmtId="2" fontId="1" fillId="0" borderId="0" xfId="1" applyNumberFormat="1" applyAlignment="1">
      <alignment horizontal="center"/>
    </xf>
    <xf numFmtId="0" fontId="15" fillId="0" borderId="0" xfId="1" applyFont="1"/>
    <xf numFmtId="2" fontId="1" fillId="0" borderId="22" xfId="1" applyNumberFormat="1" applyBorder="1" applyAlignment="1">
      <alignment horizontal="center"/>
    </xf>
    <xf numFmtId="2" fontId="1" fillId="0" borderId="23" xfId="1" applyNumberForma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0" xfId="1" applyFont="1"/>
    <xf numFmtId="2" fontId="4" fillId="0" borderId="24" xfId="1" applyNumberFormat="1" applyFont="1" applyFill="1" applyBorder="1" applyAlignment="1">
      <alignment horizontal="center" vertical="center"/>
    </xf>
    <xf numFmtId="2" fontId="6" fillId="0" borderId="25" xfId="1" applyNumberFormat="1" applyFont="1" applyFill="1" applyBorder="1" applyAlignment="1">
      <alignment horizontal="center" wrapText="1"/>
    </xf>
    <xf numFmtId="0" fontId="12" fillId="0" borderId="2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2" fontId="1" fillId="0" borderId="1" xfId="1" applyNumberFormat="1" applyFont="1" applyBorder="1" applyAlignment="1"/>
    <xf numFmtId="0" fontId="1" fillId="0" borderId="0" xfId="1" applyAlignment="1"/>
    <xf numFmtId="2" fontId="1" fillId="0" borderId="0" xfId="1" applyNumberFormat="1" applyFont="1" applyBorder="1" applyAlignment="1">
      <alignment horizontal="center"/>
    </xf>
    <xf numFmtId="0" fontId="16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23" xfId="4" applyNumberFormat="1" applyFont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" fillId="0" borderId="0" xfId="1" applyFont="1" applyBorder="1" applyAlignment="1"/>
    <xf numFmtId="0" fontId="3" fillId="0" borderId="0" xfId="1" applyFont="1" applyBorder="1" applyAlignment="1"/>
    <xf numFmtId="0" fontId="9" fillId="0" borderId="0" xfId="1" applyFont="1" applyAlignment="1">
      <alignment horizontal="center"/>
    </xf>
    <xf numFmtId="0" fontId="1" fillId="0" borderId="1" xfId="1" applyFont="1" applyBorder="1"/>
    <xf numFmtId="0" fontId="1" fillId="0" borderId="22" xfId="1" applyFont="1" applyBorder="1" applyAlignment="1">
      <alignment horizontal="center"/>
    </xf>
    <xf numFmtId="0" fontId="20" fillId="0" borderId="18" xfId="3" applyFont="1" applyBorder="1" applyAlignment="1">
      <alignment vertical="center"/>
    </xf>
    <xf numFmtId="0" fontId="20" fillId="0" borderId="18" xfId="3" applyFont="1" applyBorder="1"/>
    <xf numFmtId="0" fontId="12" fillId="0" borderId="28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/>
    <xf numFmtId="2" fontId="1" fillId="0" borderId="2" xfId="1" applyNumberFormat="1" applyBorder="1" applyAlignment="1">
      <alignment horizontal="center"/>
    </xf>
    <xf numFmtId="2" fontId="1" fillId="0" borderId="26" xfId="1" applyNumberFormat="1" applyBorder="1" applyAlignment="1">
      <alignment horizontal="center"/>
    </xf>
    <xf numFmtId="2" fontId="1" fillId="0" borderId="22" xfId="1" applyNumberFormat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0" fontId="4" fillId="0" borderId="27" xfId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12" fillId="0" borderId="19" xfId="1" applyFont="1" applyFill="1" applyBorder="1" applyAlignment="1">
      <alignment horizontal="left"/>
    </xf>
    <xf numFmtId="0" fontId="10" fillId="0" borderId="19" xfId="3" applyBorder="1" applyAlignment="1">
      <alignment horizontal="left"/>
    </xf>
  </cellXfs>
  <cellStyles count="5">
    <cellStyle name="Excel Built-in Normal" xfId="1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1</xdr:row>
      <xdr:rowOff>85725</xdr:rowOff>
    </xdr:from>
    <xdr:to>
      <xdr:col>4</xdr:col>
      <xdr:colOff>657225</xdr:colOff>
      <xdr:row>5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76225"/>
          <a:ext cx="7048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104775</xdr:colOff>
      <xdr:row>1</xdr:row>
      <xdr:rowOff>95250</xdr:rowOff>
    </xdr:from>
    <xdr:ext cx="1171575" cy="838200"/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285750"/>
          <a:ext cx="11715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2457450</xdr:colOff>
      <xdr:row>1</xdr:row>
      <xdr:rowOff>57150</xdr:rowOff>
    </xdr:from>
    <xdr:to>
      <xdr:col>4</xdr:col>
      <xdr:colOff>733425</xdr:colOff>
      <xdr:row>4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247650"/>
          <a:ext cx="16002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0</xdr:row>
      <xdr:rowOff>180975</xdr:rowOff>
    </xdr:from>
    <xdr:to>
      <xdr:col>2</xdr:col>
      <xdr:colOff>1457325</xdr:colOff>
      <xdr:row>4</xdr:row>
      <xdr:rowOff>257175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80975"/>
          <a:ext cx="11715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19050</xdr:rowOff>
    </xdr:from>
    <xdr:to>
      <xdr:col>3</xdr:col>
      <xdr:colOff>419100</xdr:colOff>
      <xdr:row>5</xdr:row>
      <xdr:rowOff>133350</xdr:rowOff>
    </xdr:to>
    <xdr:cxnSp macro="">
      <xdr:nvCxnSpPr>
        <xdr:cNvPr id="2" name="Straight Arrow Connector 42"/>
        <xdr:cNvCxnSpPr>
          <a:cxnSpLocks noChangeShapeType="1"/>
        </xdr:cNvCxnSpPr>
      </xdr:nvCxnSpPr>
      <xdr:spPr bwMode="auto">
        <a:xfrm>
          <a:off x="2228850" y="1143000"/>
          <a:ext cx="352425" cy="3143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6</xdr:row>
      <xdr:rowOff>47625</xdr:rowOff>
    </xdr:from>
    <xdr:to>
      <xdr:col>3</xdr:col>
      <xdr:colOff>438150</xdr:colOff>
      <xdr:row>7</xdr:row>
      <xdr:rowOff>0</xdr:rowOff>
    </xdr:to>
    <xdr:cxnSp macro="">
      <xdr:nvCxnSpPr>
        <xdr:cNvPr id="3" name="Straight Arrow Connector 44"/>
        <xdr:cNvCxnSpPr>
          <a:cxnSpLocks noChangeShapeType="1"/>
        </xdr:cNvCxnSpPr>
      </xdr:nvCxnSpPr>
      <xdr:spPr bwMode="auto">
        <a:xfrm flipV="1">
          <a:off x="2209800" y="1571625"/>
          <a:ext cx="390525" cy="1428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11</xdr:row>
      <xdr:rowOff>85725</xdr:rowOff>
    </xdr:from>
    <xdr:to>
      <xdr:col>4</xdr:col>
      <xdr:colOff>9525</xdr:colOff>
      <xdr:row>13</xdr:row>
      <xdr:rowOff>19050</xdr:rowOff>
    </xdr:to>
    <xdr:cxnSp macro="">
      <xdr:nvCxnSpPr>
        <xdr:cNvPr id="4" name="Straight Arrow Connector 45"/>
        <xdr:cNvCxnSpPr>
          <a:cxnSpLocks noChangeShapeType="1"/>
        </xdr:cNvCxnSpPr>
      </xdr:nvCxnSpPr>
      <xdr:spPr bwMode="auto">
        <a:xfrm flipV="1">
          <a:off x="2181225" y="2581275"/>
          <a:ext cx="428625" cy="3143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18</xdr:row>
      <xdr:rowOff>66675</xdr:rowOff>
    </xdr:from>
    <xdr:to>
      <xdr:col>3</xdr:col>
      <xdr:colOff>447675</xdr:colOff>
      <xdr:row>19</xdr:row>
      <xdr:rowOff>28575</xdr:rowOff>
    </xdr:to>
    <xdr:cxnSp macro="">
      <xdr:nvCxnSpPr>
        <xdr:cNvPr id="5" name="Straight Arrow Connector 46"/>
        <xdr:cNvCxnSpPr>
          <a:cxnSpLocks noChangeShapeType="1"/>
        </xdr:cNvCxnSpPr>
      </xdr:nvCxnSpPr>
      <xdr:spPr bwMode="auto">
        <a:xfrm flipV="1">
          <a:off x="2171700" y="3905250"/>
          <a:ext cx="428625" cy="152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371475</xdr:colOff>
      <xdr:row>23</xdr:row>
      <xdr:rowOff>57150</xdr:rowOff>
    </xdr:from>
    <xdr:to>
      <xdr:col>3</xdr:col>
      <xdr:colOff>438150</xdr:colOff>
      <xdr:row>24</xdr:row>
      <xdr:rowOff>152400</xdr:rowOff>
    </xdr:to>
    <xdr:cxnSp macro="">
      <xdr:nvCxnSpPr>
        <xdr:cNvPr id="6" name="Straight Arrow Connector 47"/>
        <xdr:cNvCxnSpPr>
          <a:cxnSpLocks noChangeShapeType="1"/>
        </xdr:cNvCxnSpPr>
      </xdr:nvCxnSpPr>
      <xdr:spPr bwMode="auto">
        <a:xfrm flipV="1">
          <a:off x="2162175" y="4848225"/>
          <a:ext cx="438150" cy="2857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</xdr:colOff>
      <xdr:row>10</xdr:row>
      <xdr:rowOff>38100</xdr:rowOff>
    </xdr:from>
    <xdr:to>
      <xdr:col>3</xdr:col>
      <xdr:colOff>438150</xdr:colOff>
      <xdr:row>10</xdr:row>
      <xdr:rowOff>133350</xdr:rowOff>
    </xdr:to>
    <xdr:cxnSp macro="">
      <xdr:nvCxnSpPr>
        <xdr:cNvPr id="7" name="Straight Arrow Connector 51"/>
        <xdr:cNvCxnSpPr>
          <a:cxnSpLocks noChangeShapeType="1"/>
        </xdr:cNvCxnSpPr>
      </xdr:nvCxnSpPr>
      <xdr:spPr bwMode="auto">
        <a:xfrm>
          <a:off x="2181225" y="2333625"/>
          <a:ext cx="419100" cy="952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371475</xdr:colOff>
      <xdr:row>16</xdr:row>
      <xdr:rowOff>38100</xdr:rowOff>
    </xdr:from>
    <xdr:to>
      <xdr:col>3</xdr:col>
      <xdr:colOff>428625</xdr:colOff>
      <xdr:row>17</xdr:row>
      <xdr:rowOff>161925</xdr:rowOff>
    </xdr:to>
    <xdr:cxnSp macro="">
      <xdr:nvCxnSpPr>
        <xdr:cNvPr id="8" name="Straight Arrow Connector 52"/>
        <xdr:cNvCxnSpPr>
          <a:cxnSpLocks noChangeShapeType="1"/>
        </xdr:cNvCxnSpPr>
      </xdr:nvCxnSpPr>
      <xdr:spPr bwMode="auto">
        <a:xfrm>
          <a:off x="2162175" y="3495675"/>
          <a:ext cx="428625" cy="3143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28575</xdr:colOff>
      <xdr:row>22</xdr:row>
      <xdr:rowOff>0</xdr:rowOff>
    </xdr:from>
    <xdr:to>
      <xdr:col>3</xdr:col>
      <xdr:colOff>438150</xdr:colOff>
      <xdr:row>22</xdr:row>
      <xdr:rowOff>161925</xdr:rowOff>
    </xdr:to>
    <xdr:cxnSp macro="">
      <xdr:nvCxnSpPr>
        <xdr:cNvPr id="9" name="Straight Arrow Connector 53"/>
        <xdr:cNvCxnSpPr>
          <a:cxnSpLocks noChangeShapeType="1"/>
        </xdr:cNvCxnSpPr>
      </xdr:nvCxnSpPr>
      <xdr:spPr bwMode="auto">
        <a:xfrm>
          <a:off x="2190750" y="4600575"/>
          <a:ext cx="409575" cy="1619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28575</xdr:colOff>
      <xdr:row>5</xdr:row>
      <xdr:rowOff>180975</xdr:rowOff>
    </xdr:from>
    <xdr:to>
      <xdr:col>6</xdr:col>
      <xdr:colOff>466725</xdr:colOff>
      <xdr:row>8</xdr:row>
      <xdr:rowOff>180975</xdr:rowOff>
    </xdr:to>
    <xdr:cxnSp macro="">
      <xdr:nvCxnSpPr>
        <xdr:cNvPr id="10" name="Straight Arrow Connector 57"/>
        <xdr:cNvCxnSpPr>
          <a:cxnSpLocks noChangeShapeType="1"/>
        </xdr:cNvCxnSpPr>
      </xdr:nvCxnSpPr>
      <xdr:spPr bwMode="auto">
        <a:xfrm>
          <a:off x="4400550" y="1504950"/>
          <a:ext cx="438150" cy="5905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47625</xdr:colOff>
      <xdr:row>18</xdr:row>
      <xdr:rowOff>19050</xdr:rowOff>
    </xdr:from>
    <xdr:to>
      <xdr:col>6</xdr:col>
      <xdr:colOff>457200</xdr:colOff>
      <xdr:row>20</xdr:row>
      <xdr:rowOff>9525</xdr:rowOff>
    </xdr:to>
    <xdr:cxnSp macro="">
      <xdr:nvCxnSpPr>
        <xdr:cNvPr id="11" name="Straight Arrow Connector 58"/>
        <xdr:cNvCxnSpPr>
          <a:cxnSpLocks noChangeShapeType="1"/>
        </xdr:cNvCxnSpPr>
      </xdr:nvCxnSpPr>
      <xdr:spPr bwMode="auto">
        <a:xfrm>
          <a:off x="4419600" y="3857625"/>
          <a:ext cx="409575" cy="3714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314325</xdr:colOff>
      <xdr:row>9</xdr:row>
      <xdr:rowOff>47625</xdr:rowOff>
    </xdr:from>
    <xdr:to>
      <xdr:col>6</xdr:col>
      <xdr:colOff>476250</xdr:colOff>
      <xdr:row>10</xdr:row>
      <xdr:rowOff>200025</xdr:rowOff>
    </xdr:to>
    <xdr:cxnSp macro="">
      <xdr:nvCxnSpPr>
        <xdr:cNvPr id="12" name="Straight Arrow Connector 59"/>
        <xdr:cNvCxnSpPr>
          <a:cxnSpLocks noChangeShapeType="1"/>
        </xdr:cNvCxnSpPr>
      </xdr:nvCxnSpPr>
      <xdr:spPr bwMode="auto">
        <a:xfrm flipV="1">
          <a:off x="4371975" y="2152650"/>
          <a:ext cx="476250" cy="342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38100</xdr:colOff>
      <xdr:row>20</xdr:row>
      <xdr:rowOff>38100</xdr:rowOff>
    </xdr:from>
    <xdr:to>
      <xdr:col>6</xdr:col>
      <xdr:colOff>466725</xdr:colOff>
      <xdr:row>23</xdr:row>
      <xdr:rowOff>0</xdr:rowOff>
    </xdr:to>
    <xdr:cxnSp macro="">
      <xdr:nvCxnSpPr>
        <xdr:cNvPr id="13" name="Straight Arrow Connector 60"/>
        <xdr:cNvCxnSpPr>
          <a:cxnSpLocks noChangeShapeType="1"/>
        </xdr:cNvCxnSpPr>
      </xdr:nvCxnSpPr>
      <xdr:spPr bwMode="auto">
        <a:xfrm flipV="1">
          <a:off x="4410075" y="4257675"/>
          <a:ext cx="428625" cy="533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28575</xdr:colOff>
      <xdr:row>12</xdr:row>
      <xdr:rowOff>38100</xdr:rowOff>
    </xdr:from>
    <xdr:to>
      <xdr:col>9</xdr:col>
      <xdr:colOff>419100</xdr:colOff>
      <xdr:row>20</xdr:row>
      <xdr:rowOff>9525</xdr:rowOff>
    </xdr:to>
    <xdr:cxnSp macro="">
      <xdr:nvCxnSpPr>
        <xdr:cNvPr id="14" name="Straight Arrow Connector 67"/>
        <xdr:cNvCxnSpPr>
          <a:cxnSpLocks noChangeShapeType="1"/>
        </xdr:cNvCxnSpPr>
      </xdr:nvCxnSpPr>
      <xdr:spPr bwMode="auto">
        <a:xfrm flipV="1">
          <a:off x="6677025" y="2724150"/>
          <a:ext cx="390525" cy="15049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28575</xdr:colOff>
      <xdr:row>8</xdr:row>
      <xdr:rowOff>171450</xdr:rowOff>
    </xdr:from>
    <xdr:to>
      <xdr:col>9</xdr:col>
      <xdr:colOff>409575</xdr:colOff>
      <xdr:row>11</xdr:row>
      <xdr:rowOff>180975</xdr:rowOff>
    </xdr:to>
    <xdr:cxnSp macro="">
      <xdr:nvCxnSpPr>
        <xdr:cNvPr id="15" name="Straight Arrow Connector 69"/>
        <xdr:cNvCxnSpPr>
          <a:cxnSpLocks noChangeShapeType="1"/>
        </xdr:cNvCxnSpPr>
      </xdr:nvCxnSpPr>
      <xdr:spPr bwMode="auto">
        <a:xfrm>
          <a:off x="6677025" y="2085975"/>
          <a:ext cx="381000" cy="5905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76200</xdr:colOff>
      <xdr:row>0</xdr:row>
      <xdr:rowOff>9525</xdr:rowOff>
    </xdr:from>
    <xdr:to>
      <xdr:col>10</xdr:col>
      <xdr:colOff>1219200</xdr:colOff>
      <xdr:row>2</xdr:row>
      <xdr:rowOff>38100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9525"/>
          <a:ext cx="1590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0</xdr:row>
      <xdr:rowOff>85725</xdr:rowOff>
    </xdr:from>
    <xdr:to>
      <xdr:col>7</xdr:col>
      <xdr:colOff>1266825</xdr:colOff>
      <xdr:row>2</xdr:row>
      <xdr:rowOff>190500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85725"/>
          <a:ext cx="11715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</xdr:row>
      <xdr:rowOff>66675</xdr:rowOff>
    </xdr:from>
    <xdr:to>
      <xdr:col>5</xdr:col>
      <xdr:colOff>772583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257175"/>
          <a:ext cx="1982258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751416</xdr:colOff>
      <xdr:row>1</xdr:row>
      <xdr:rowOff>0</xdr:rowOff>
    </xdr:from>
    <xdr:to>
      <xdr:col>2</xdr:col>
      <xdr:colOff>1922991</xdr:colOff>
      <xdr:row>5</xdr:row>
      <xdr:rowOff>75871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766" y="190500"/>
          <a:ext cx="1171575" cy="8378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esktop\Kretinga%20Drift%20Open%20Top16%20SEMIP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esktop\lasf%20reikalai\Semi-pro-2-etapo-&#303;skaita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 fill in"/>
      <sheetName val="PRINT form for JUDGES"/>
      <sheetName val="JUDGYING fill in"/>
      <sheetName val="QUALIF MIDDLE REZ"/>
      <sheetName val="FINAL QUALIFICATION"/>
      <sheetName val="TOP 16"/>
    </sheetNames>
    <sheetDataSet>
      <sheetData sheetId="0"/>
      <sheetData sheetId="1"/>
      <sheetData sheetId="2"/>
      <sheetData sheetId="3"/>
      <sheetData sheetId="4">
        <row r="11">
          <cell r="C11" t="str">
            <v>Gediminas Levickas</v>
          </cell>
          <cell r="D11">
            <v>103</v>
          </cell>
        </row>
        <row r="12">
          <cell r="C12" t="str">
            <v>Benediktas Čirba</v>
          </cell>
          <cell r="D12">
            <v>111</v>
          </cell>
        </row>
        <row r="13">
          <cell r="C13" t="str">
            <v>Artūras Ravluškevičius</v>
          </cell>
          <cell r="D13">
            <v>109</v>
          </cell>
        </row>
        <row r="14">
          <cell r="C14" t="str">
            <v>Lukas Garlevičius</v>
          </cell>
          <cell r="D14">
            <v>108</v>
          </cell>
        </row>
        <row r="15">
          <cell r="C15" t="str">
            <v>Kęstutis Kelpša</v>
          </cell>
          <cell r="D15">
            <v>130</v>
          </cell>
        </row>
        <row r="16">
          <cell r="C16" t="str">
            <v>Arūnas Černevičius</v>
          </cell>
          <cell r="D16">
            <v>133</v>
          </cell>
        </row>
        <row r="17">
          <cell r="C17" t="str">
            <v>Igor Martynov</v>
          </cell>
          <cell r="D17">
            <v>132</v>
          </cell>
        </row>
        <row r="18">
          <cell r="C18" t="str">
            <v>Aurimas Vaškelis</v>
          </cell>
          <cell r="D18">
            <v>129</v>
          </cell>
        </row>
        <row r="19">
          <cell r="C19" t="str">
            <v>Valdas Vindžigelskis</v>
          </cell>
          <cell r="D19">
            <v>136</v>
          </cell>
        </row>
        <row r="20">
          <cell r="C20" t="str">
            <v>Dovydas Čirba</v>
          </cell>
          <cell r="D20">
            <v>106</v>
          </cell>
        </row>
        <row r="21">
          <cell r="C21" t="str">
            <v>Marius Vasiliauskas</v>
          </cell>
          <cell r="D21">
            <v>142</v>
          </cell>
        </row>
        <row r="22">
          <cell r="C22" t="str">
            <v>Arnas Kazokevičius</v>
          </cell>
          <cell r="D22">
            <v>155</v>
          </cell>
        </row>
        <row r="23">
          <cell r="C23" t="str">
            <v>Arturs Miskinis</v>
          </cell>
          <cell r="D23">
            <v>101</v>
          </cell>
        </row>
        <row r="24">
          <cell r="C24" t="str">
            <v>Žilvinas Bardauskas</v>
          </cell>
          <cell r="D24">
            <v>135</v>
          </cell>
        </row>
        <row r="25">
          <cell r="C25" t="str">
            <v>Mindaugas Cibulskis</v>
          </cell>
          <cell r="D25">
            <v>105</v>
          </cell>
        </row>
        <row r="26">
          <cell r="C26" t="str">
            <v>Andrius Surplys</v>
          </cell>
          <cell r="D26">
            <v>141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 fill in"/>
      <sheetName val="PRINT form for JUDGES"/>
      <sheetName val="JUDGYING fill in"/>
      <sheetName val="QUALIF MIDDLE REZ"/>
      <sheetName val="FINAL QUALIFICATION"/>
      <sheetName val="TOP 16"/>
      <sheetName val="Įskaitos taškai"/>
    </sheetNames>
    <sheetDataSet>
      <sheetData sheetId="0" refreshError="1"/>
      <sheetData sheetId="1" refreshError="1"/>
      <sheetData sheetId="2" refreshError="1"/>
      <sheetData sheetId="3" refreshError="1">
        <row r="11">
          <cell r="B11" t="str">
            <v>Name Surname</v>
          </cell>
          <cell r="C11" t="str">
            <v>Car</v>
          </cell>
          <cell r="D11" t="str">
            <v>SaRt No</v>
          </cell>
          <cell r="H11" t="str">
            <v>FINAL</v>
          </cell>
        </row>
        <row r="12">
          <cell r="B12" t="str">
            <v xml:space="preserve">Arūnas Černevičius </v>
          </cell>
          <cell r="C12" t="str">
            <v xml:space="preserve">BMW e36 </v>
          </cell>
          <cell r="D12">
            <v>119</v>
          </cell>
          <cell r="H12">
            <v>92</v>
          </cell>
        </row>
        <row r="13">
          <cell r="B13" t="str">
            <v xml:space="preserve">Norbe Daunoravičius </v>
          </cell>
          <cell r="C13" t="str">
            <v xml:space="preserve">BMW e30 </v>
          </cell>
          <cell r="D13">
            <v>113</v>
          </cell>
          <cell r="H13">
            <v>88.5</v>
          </cell>
        </row>
        <row r="14">
          <cell r="B14" t="str">
            <v xml:space="preserve">Artūras Ravluškevičius </v>
          </cell>
          <cell r="C14" t="str">
            <v xml:space="preserve">BMW e36 </v>
          </cell>
          <cell r="D14">
            <v>109</v>
          </cell>
          <cell r="H14">
            <v>78</v>
          </cell>
        </row>
        <row r="15">
          <cell r="B15" t="str">
            <v xml:space="preserve">Aurimas Vaškelis </v>
          </cell>
          <cell r="C15" t="str">
            <v xml:space="preserve">BMW e30 </v>
          </cell>
          <cell r="D15">
            <v>127</v>
          </cell>
          <cell r="H15">
            <v>78</v>
          </cell>
        </row>
        <row r="16">
          <cell r="B16" t="str">
            <v xml:space="preserve">Benediktas Čirba </v>
          </cell>
          <cell r="C16" t="str">
            <v xml:space="preserve">Nissan S14 </v>
          </cell>
          <cell r="D16">
            <v>103</v>
          </cell>
          <cell r="H16">
            <v>70.5</v>
          </cell>
        </row>
        <row r="17">
          <cell r="B17" t="str">
            <v xml:space="preserve"> Lukas Garalevicius </v>
          </cell>
          <cell r="C17" t="str">
            <v xml:space="preserve">Nissan Turbo </v>
          </cell>
          <cell r="D17">
            <v>122</v>
          </cell>
          <cell r="H17">
            <v>66</v>
          </cell>
        </row>
        <row r="18">
          <cell r="B18" t="str">
            <v xml:space="preserve"> Igor Martynov </v>
          </cell>
          <cell r="C18" t="str">
            <v xml:space="preserve">Bmw 340 </v>
          </cell>
          <cell r="D18">
            <v>126</v>
          </cell>
          <cell r="H18">
            <v>64.5</v>
          </cell>
        </row>
        <row r="19">
          <cell r="B19" t="str">
            <v xml:space="preserve"> Arnas Dyburis </v>
          </cell>
          <cell r="C19" t="str">
            <v xml:space="preserve">Nissan 180sx </v>
          </cell>
          <cell r="D19">
            <v>104</v>
          </cell>
          <cell r="H19">
            <v>61.5</v>
          </cell>
        </row>
        <row r="20">
          <cell r="B20" t="str">
            <v xml:space="preserve">Ignas Daunoravičius </v>
          </cell>
          <cell r="C20" t="str">
            <v xml:space="preserve">BMW e30 </v>
          </cell>
          <cell r="D20">
            <v>134</v>
          </cell>
          <cell r="H20">
            <v>61</v>
          </cell>
        </row>
        <row r="21">
          <cell r="B21" t="str">
            <v xml:space="preserve">Valdas Vindžigelskis </v>
          </cell>
          <cell r="C21" t="str">
            <v>BMW e30</v>
          </cell>
          <cell r="D21">
            <v>136</v>
          </cell>
          <cell r="H21">
            <v>53.5</v>
          </cell>
        </row>
        <row r="22">
          <cell r="B22" t="str">
            <v xml:space="preserve"> Justinas Pečiukonis </v>
          </cell>
          <cell r="C22" t="str">
            <v xml:space="preserve">Bmw E30 330i </v>
          </cell>
          <cell r="D22">
            <v>111</v>
          </cell>
          <cell r="H22">
            <v>51.5</v>
          </cell>
        </row>
        <row r="23">
          <cell r="B23" t="str">
            <v xml:space="preserve"> Ignas Klimavičius </v>
          </cell>
          <cell r="C23" t="str">
            <v xml:space="preserve">BMW E30 </v>
          </cell>
          <cell r="D23">
            <v>130</v>
          </cell>
          <cell r="H23">
            <v>44</v>
          </cell>
        </row>
        <row r="24">
          <cell r="B24" t="str">
            <v xml:space="preserve">Robert Lisovskij </v>
          </cell>
          <cell r="C24" t="str">
            <v>Ford Sierra </v>
          </cell>
          <cell r="D24">
            <v>105</v>
          </cell>
          <cell r="H24">
            <v>42</v>
          </cell>
        </row>
        <row r="25">
          <cell r="B25" t="str">
            <v xml:space="preserve">Andrius Poška </v>
          </cell>
          <cell r="C25" t="str">
            <v xml:space="preserve">BMW 340 </v>
          </cell>
          <cell r="D25">
            <v>101</v>
          </cell>
          <cell r="H25">
            <v>41</v>
          </cell>
        </row>
        <row r="26">
          <cell r="B26" t="str">
            <v xml:space="preserve">Egidijus Pečiukonis </v>
          </cell>
          <cell r="C26" t="str">
            <v xml:space="preserve">Bmw E30 344 </v>
          </cell>
          <cell r="D26">
            <v>114</v>
          </cell>
          <cell r="H26">
            <v>36.5</v>
          </cell>
        </row>
        <row r="27">
          <cell r="B27" t="str">
            <v xml:space="preserve"> Silvestras Bieliauskas</v>
          </cell>
          <cell r="C27" t="str">
            <v>Bmw 340</v>
          </cell>
          <cell r="D27">
            <v>116</v>
          </cell>
          <cell r="H27">
            <v>33.5</v>
          </cell>
        </row>
        <row r="28">
          <cell r="B28" t="str">
            <v xml:space="preserve"> Aurimas Janeika </v>
          </cell>
          <cell r="C28" t="str">
            <v xml:space="preserve">Bmw E30 </v>
          </cell>
          <cell r="D28">
            <v>115</v>
          </cell>
          <cell r="H28">
            <v>29</v>
          </cell>
        </row>
        <row r="29">
          <cell r="B29" t="str">
            <v xml:space="preserve"> Julius Mockevičius </v>
          </cell>
          <cell r="C29" t="str">
            <v>Bmw E30 </v>
          </cell>
          <cell r="D29">
            <v>102</v>
          </cell>
          <cell r="H29">
            <v>0</v>
          </cell>
        </row>
        <row r="30">
          <cell r="B30" t="str">
            <v xml:space="preserve"> Sigitas Sauciunas </v>
          </cell>
          <cell r="C30" t="str">
            <v xml:space="preserve">BMW 325 </v>
          </cell>
          <cell r="D30">
            <v>110</v>
          </cell>
          <cell r="H30">
            <v>0</v>
          </cell>
        </row>
        <row r="31">
          <cell r="B31" t="str">
            <v xml:space="preserve"> Linas Kasjanovas </v>
          </cell>
          <cell r="C31" t="str">
            <v xml:space="preserve">Mazda RX8 </v>
          </cell>
          <cell r="D31">
            <v>112</v>
          </cell>
          <cell r="H31">
            <v>0</v>
          </cell>
        </row>
        <row r="32">
          <cell r="B32" t="str">
            <v xml:space="preserve"> Paulius Karklelis </v>
          </cell>
          <cell r="C32" t="str">
            <v xml:space="preserve">BMW e36 </v>
          </cell>
          <cell r="D32">
            <v>117</v>
          </cell>
          <cell r="H32">
            <v>0</v>
          </cell>
        </row>
        <row r="33">
          <cell r="B33" t="str">
            <v xml:space="preserve"> Egidijus Pečiukas </v>
          </cell>
          <cell r="C33" t="str">
            <v xml:space="preserve">BMW </v>
          </cell>
          <cell r="D33">
            <v>120</v>
          </cell>
          <cell r="H33">
            <v>0</v>
          </cell>
        </row>
        <row r="34">
          <cell r="B34" t="str">
            <v>Bernardas Iminavičius</v>
          </cell>
          <cell r="C34" t="str">
            <v>BMW e46</v>
          </cell>
          <cell r="D34">
            <v>123</v>
          </cell>
          <cell r="H34">
            <v>0</v>
          </cell>
        </row>
        <row r="35">
          <cell r="B35" t="str">
            <v xml:space="preserve">Gediminas Ivanauskas </v>
          </cell>
          <cell r="C35" t="str">
            <v xml:space="preserve">Nissan 200sx </v>
          </cell>
          <cell r="D35">
            <v>125</v>
          </cell>
          <cell r="H35">
            <v>0</v>
          </cell>
        </row>
        <row r="36">
          <cell r="B36" t="str">
            <v xml:space="preserve"> Donatas Urbanavicius </v>
          </cell>
          <cell r="C36" t="str">
            <v xml:space="preserve">Toyota Supra </v>
          </cell>
          <cell r="D36">
            <v>128</v>
          </cell>
          <cell r="H36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59"/>
  <sheetViews>
    <sheetView topLeftCell="A2" zoomScale="90" zoomScaleNormal="90" workbookViewId="0">
      <selection activeCell="H2" sqref="H2"/>
    </sheetView>
  </sheetViews>
  <sheetFormatPr defaultColWidth="8.5703125" defaultRowHeight="15" x14ac:dyDescent="0.25"/>
  <cols>
    <col min="1" max="1" width="12.5703125" style="2" customWidth="1"/>
    <col min="2" max="2" width="6.42578125" style="1" customWidth="1"/>
    <col min="3" max="3" width="27.42578125" style="2" customWidth="1"/>
    <col min="4" max="4" width="20.5703125" style="2" customWidth="1"/>
    <col min="5" max="5" width="11" style="1" customWidth="1"/>
    <col min="6" max="6" width="8.5703125" style="2" customWidth="1"/>
    <col min="7" max="16384" width="8.5703125" style="2"/>
  </cols>
  <sheetData>
    <row r="6" spans="2:9" x14ac:dyDescent="0.25">
      <c r="G6" s="87"/>
    </row>
    <row r="7" spans="2:9" ht="21" x14ac:dyDescent="0.35">
      <c r="C7" s="104" t="s">
        <v>109</v>
      </c>
      <c r="D7" s="104"/>
    </row>
    <row r="8" spans="2:9" ht="15.75" x14ac:dyDescent="0.25">
      <c r="C8" s="105" t="s">
        <v>30</v>
      </c>
      <c r="D8" s="105"/>
    </row>
    <row r="9" spans="2:9" x14ac:dyDescent="0.25">
      <c r="C9" s="87"/>
    </row>
    <row r="10" spans="2:9" x14ac:dyDescent="0.25">
      <c r="B10" s="14" t="s">
        <v>31</v>
      </c>
      <c r="C10" s="103" t="s">
        <v>32</v>
      </c>
      <c r="D10" s="103" t="s">
        <v>62</v>
      </c>
      <c r="E10" s="103" t="s">
        <v>33</v>
      </c>
    </row>
    <row r="11" spans="2:9" x14ac:dyDescent="0.25">
      <c r="B11" s="94">
        <v>1</v>
      </c>
      <c r="C11" s="101" t="s">
        <v>108</v>
      </c>
      <c r="D11" s="101" t="s">
        <v>84</v>
      </c>
      <c r="E11" s="100">
        <v>101</v>
      </c>
    </row>
    <row r="12" spans="2:9" x14ac:dyDescent="0.25">
      <c r="B12" s="94">
        <v>2</v>
      </c>
      <c r="C12" s="101" t="s">
        <v>26</v>
      </c>
      <c r="D12" s="102" t="s">
        <v>107</v>
      </c>
      <c r="E12" s="100">
        <v>102</v>
      </c>
    </row>
    <row r="13" spans="2:9" x14ac:dyDescent="0.25">
      <c r="B13" s="94">
        <v>3</v>
      </c>
      <c r="C13" s="101" t="s">
        <v>15</v>
      </c>
      <c r="D13" s="101" t="s">
        <v>78</v>
      </c>
      <c r="E13" s="100">
        <v>103</v>
      </c>
      <c r="G13" s="59"/>
      <c r="H13" s="59"/>
      <c r="I13" s="53"/>
    </row>
    <row r="14" spans="2:9" x14ac:dyDescent="0.25">
      <c r="B14" s="94">
        <v>4</v>
      </c>
      <c r="C14" s="101" t="s">
        <v>24</v>
      </c>
      <c r="D14" s="101" t="s">
        <v>82</v>
      </c>
      <c r="E14" s="100">
        <v>104</v>
      </c>
    </row>
    <row r="15" spans="2:9" x14ac:dyDescent="0.25">
      <c r="B15" s="94">
        <v>5</v>
      </c>
      <c r="C15" s="101" t="s">
        <v>18</v>
      </c>
      <c r="D15" s="101" t="s">
        <v>106</v>
      </c>
      <c r="E15" s="100">
        <v>105</v>
      </c>
    </row>
    <row r="16" spans="2:9" x14ac:dyDescent="0.25">
      <c r="B16" s="94">
        <v>6</v>
      </c>
      <c r="C16" s="101" t="s">
        <v>53</v>
      </c>
      <c r="D16" s="101" t="s">
        <v>84</v>
      </c>
      <c r="E16" s="100">
        <v>106</v>
      </c>
    </row>
    <row r="17" spans="2:5" x14ac:dyDescent="0.25">
      <c r="B17" s="94">
        <v>7</v>
      </c>
      <c r="C17" s="101" t="s">
        <v>105</v>
      </c>
      <c r="D17" s="101" t="s">
        <v>104</v>
      </c>
      <c r="E17" s="100">
        <v>108</v>
      </c>
    </row>
    <row r="18" spans="2:5" x14ac:dyDescent="0.25">
      <c r="B18" s="94">
        <v>8</v>
      </c>
      <c r="C18" s="101" t="s">
        <v>20</v>
      </c>
      <c r="D18" s="101" t="s">
        <v>103</v>
      </c>
      <c r="E18" s="100">
        <v>109</v>
      </c>
    </row>
    <row r="19" spans="2:5" x14ac:dyDescent="0.25">
      <c r="B19" s="94">
        <v>9</v>
      </c>
      <c r="C19" s="101" t="s">
        <v>22</v>
      </c>
      <c r="D19" s="101" t="s">
        <v>78</v>
      </c>
      <c r="E19" s="100">
        <v>111</v>
      </c>
    </row>
    <row r="20" spans="2:5" x14ac:dyDescent="0.25">
      <c r="B20" s="94">
        <v>10</v>
      </c>
      <c r="C20" s="101" t="s">
        <v>102</v>
      </c>
      <c r="D20" s="101" t="s">
        <v>101</v>
      </c>
      <c r="E20" s="100">
        <v>112</v>
      </c>
    </row>
    <row r="21" spans="2:5" x14ac:dyDescent="0.25">
      <c r="B21" s="94">
        <v>11</v>
      </c>
      <c r="C21" s="101" t="s">
        <v>100</v>
      </c>
      <c r="D21" s="101" t="s">
        <v>84</v>
      </c>
      <c r="E21" s="100">
        <v>113</v>
      </c>
    </row>
    <row r="22" spans="2:5" x14ac:dyDescent="0.25">
      <c r="B22" s="94">
        <v>12</v>
      </c>
      <c r="C22" s="101" t="s">
        <v>99</v>
      </c>
      <c r="D22" s="101" t="s">
        <v>98</v>
      </c>
      <c r="E22" s="100">
        <v>114</v>
      </c>
    </row>
    <row r="23" spans="2:5" x14ac:dyDescent="0.25">
      <c r="B23" s="94">
        <v>13</v>
      </c>
      <c r="C23" s="101" t="s">
        <v>28</v>
      </c>
      <c r="D23" s="101" t="s">
        <v>78</v>
      </c>
      <c r="E23" s="100">
        <v>115</v>
      </c>
    </row>
    <row r="24" spans="2:5" x14ac:dyDescent="0.25">
      <c r="B24" s="94">
        <v>14</v>
      </c>
      <c r="C24" s="101" t="s">
        <v>97</v>
      </c>
      <c r="D24" s="101" t="s">
        <v>80</v>
      </c>
      <c r="E24" s="100">
        <v>117</v>
      </c>
    </row>
    <row r="25" spans="2:5" x14ac:dyDescent="0.25">
      <c r="B25" s="94">
        <v>15</v>
      </c>
      <c r="C25" s="101" t="s">
        <v>96</v>
      </c>
      <c r="D25" s="101" t="s">
        <v>95</v>
      </c>
      <c r="E25" s="100">
        <v>118</v>
      </c>
    </row>
    <row r="26" spans="2:5" x14ac:dyDescent="0.25">
      <c r="B26" s="94">
        <v>16</v>
      </c>
      <c r="C26" s="101" t="s">
        <v>94</v>
      </c>
      <c r="D26" s="101" t="s">
        <v>80</v>
      </c>
      <c r="E26" s="100">
        <v>119</v>
      </c>
    </row>
    <row r="27" spans="2:5" x14ac:dyDescent="0.25">
      <c r="B27" s="94">
        <v>17</v>
      </c>
      <c r="C27" s="101" t="s">
        <v>93</v>
      </c>
      <c r="D27" s="101" t="s">
        <v>80</v>
      </c>
      <c r="E27" s="100">
        <v>123</v>
      </c>
    </row>
    <row r="28" spans="2:5" x14ac:dyDescent="0.25">
      <c r="B28" s="94">
        <v>18</v>
      </c>
      <c r="C28" s="101" t="s">
        <v>44</v>
      </c>
      <c r="D28" s="101" t="s">
        <v>92</v>
      </c>
      <c r="E28" s="100">
        <v>129</v>
      </c>
    </row>
    <row r="29" spans="2:5" x14ac:dyDescent="0.25">
      <c r="B29" s="94">
        <v>19</v>
      </c>
      <c r="C29" s="101" t="s">
        <v>47</v>
      </c>
      <c r="D29" s="101" t="s">
        <v>84</v>
      </c>
      <c r="E29" s="100">
        <v>130</v>
      </c>
    </row>
    <row r="30" spans="2:5" x14ac:dyDescent="0.25">
      <c r="B30" s="94">
        <v>20</v>
      </c>
      <c r="C30" s="101" t="s">
        <v>91</v>
      </c>
      <c r="D30" s="101" t="s">
        <v>90</v>
      </c>
      <c r="E30" s="100">
        <v>131</v>
      </c>
    </row>
    <row r="31" spans="2:5" x14ac:dyDescent="0.25">
      <c r="B31" s="94">
        <v>21</v>
      </c>
      <c r="C31" s="101" t="s">
        <v>19</v>
      </c>
      <c r="D31" s="101" t="s">
        <v>82</v>
      </c>
      <c r="E31" s="100">
        <v>132</v>
      </c>
    </row>
    <row r="32" spans="2:5" x14ac:dyDescent="0.25">
      <c r="B32" s="94">
        <v>22</v>
      </c>
      <c r="C32" s="101" t="s">
        <v>23</v>
      </c>
      <c r="D32" s="101" t="s">
        <v>84</v>
      </c>
      <c r="E32" s="100">
        <v>133</v>
      </c>
    </row>
    <row r="33" spans="2:5" x14ac:dyDescent="0.25">
      <c r="B33" s="94">
        <v>23</v>
      </c>
      <c r="C33" s="101" t="s">
        <v>27</v>
      </c>
      <c r="D33" s="101" t="s">
        <v>89</v>
      </c>
      <c r="E33" s="100">
        <v>135</v>
      </c>
    </row>
    <row r="34" spans="2:5" x14ac:dyDescent="0.25">
      <c r="B34" s="14">
        <v>24</v>
      </c>
      <c r="C34" s="101" t="s">
        <v>88</v>
      </c>
      <c r="D34" s="101" t="s">
        <v>80</v>
      </c>
      <c r="E34" s="100">
        <v>136</v>
      </c>
    </row>
    <row r="35" spans="2:5" x14ac:dyDescent="0.25">
      <c r="B35" s="14">
        <v>25</v>
      </c>
      <c r="C35" s="101" t="s">
        <v>87</v>
      </c>
      <c r="D35" s="101" t="s">
        <v>86</v>
      </c>
      <c r="E35" s="100">
        <v>137</v>
      </c>
    </row>
    <row r="36" spans="2:5" x14ac:dyDescent="0.25">
      <c r="B36" s="14">
        <v>26</v>
      </c>
      <c r="C36" s="101" t="s">
        <v>85</v>
      </c>
      <c r="D36" s="101" t="s">
        <v>84</v>
      </c>
      <c r="E36" s="100">
        <v>139</v>
      </c>
    </row>
    <row r="37" spans="2:5" x14ac:dyDescent="0.25">
      <c r="B37" s="14">
        <v>27</v>
      </c>
      <c r="C37" s="101" t="s">
        <v>83</v>
      </c>
      <c r="D37" s="101" t="s">
        <v>82</v>
      </c>
      <c r="E37" s="100">
        <v>140</v>
      </c>
    </row>
    <row r="38" spans="2:5" x14ac:dyDescent="0.25">
      <c r="B38" s="14">
        <v>28</v>
      </c>
      <c r="C38" s="101" t="s">
        <v>81</v>
      </c>
      <c r="D38" s="101" t="s">
        <v>80</v>
      </c>
      <c r="E38" s="100">
        <v>141</v>
      </c>
    </row>
    <row r="39" spans="2:5" x14ac:dyDescent="0.25">
      <c r="B39" s="14">
        <v>29</v>
      </c>
      <c r="C39" s="101" t="s">
        <v>16</v>
      </c>
      <c r="D39" s="101" t="s">
        <v>80</v>
      </c>
      <c r="E39" s="100">
        <v>142</v>
      </c>
    </row>
    <row r="40" spans="2:5" x14ac:dyDescent="0.25">
      <c r="B40" s="14">
        <v>30</v>
      </c>
      <c r="C40" s="101" t="s">
        <v>79</v>
      </c>
      <c r="D40" s="101" t="s">
        <v>78</v>
      </c>
      <c r="E40" s="100">
        <v>144</v>
      </c>
    </row>
    <row r="41" spans="2:5" x14ac:dyDescent="0.25">
      <c r="B41" s="14">
        <v>31</v>
      </c>
      <c r="C41" s="101" t="s">
        <v>77</v>
      </c>
      <c r="D41" s="101" t="s">
        <v>76</v>
      </c>
      <c r="E41" s="100">
        <v>145</v>
      </c>
    </row>
    <row r="42" spans="2:5" x14ac:dyDescent="0.25">
      <c r="B42" s="14">
        <v>32</v>
      </c>
      <c r="C42" s="101" t="s">
        <v>25</v>
      </c>
      <c r="D42" s="101" t="s">
        <v>75</v>
      </c>
      <c r="E42" s="100">
        <v>150</v>
      </c>
    </row>
    <row r="43" spans="2:5" x14ac:dyDescent="0.25">
      <c r="B43" s="14">
        <v>33</v>
      </c>
      <c r="C43" s="101" t="s">
        <v>21</v>
      </c>
      <c r="D43" s="101" t="s">
        <v>75</v>
      </c>
      <c r="E43" s="100">
        <v>155</v>
      </c>
    </row>
    <row r="44" spans="2:5" x14ac:dyDescent="0.25">
      <c r="B44" s="14">
        <v>34</v>
      </c>
      <c r="C44" s="99"/>
      <c r="D44" s="99"/>
      <c r="E44" s="14"/>
    </row>
    <row r="45" spans="2:5" x14ac:dyDescent="0.25">
      <c r="B45" s="14">
        <v>35</v>
      </c>
      <c r="C45" s="99"/>
      <c r="D45" s="99"/>
      <c r="E45" s="14"/>
    </row>
    <row r="46" spans="2:5" x14ac:dyDescent="0.25">
      <c r="B46" s="14">
        <v>36</v>
      </c>
      <c r="C46" s="99"/>
      <c r="D46" s="99"/>
      <c r="E46" s="14"/>
    </row>
    <row r="47" spans="2:5" x14ac:dyDescent="0.25">
      <c r="B47" s="14">
        <v>37</v>
      </c>
      <c r="C47" s="99"/>
      <c r="D47" s="99"/>
      <c r="E47" s="14"/>
    </row>
    <row r="48" spans="2:5" x14ac:dyDescent="0.25">
      <c r="B48" s="14">
        <v>38</v>
      </c>
      <c r="C48" s="99"/>
      <c r="D48" s="99"/>
      <c r="E48" s="14"/>
    </row>
    <row r="49" spans="2:5" x14ac:dyDescent="0.25">
      <c r="B49" s="14">
        <v>39</v>
      </c>
      <c r="C49" s="99"/>
      <c r="D49" s="99"/>
      <c r="E49" s="14"/>
    </row>
    <row r="50" spans="2:5" x14ac:dyDescent="0.25">
      <c r="B50" s="14">
        <v>40</v>
      </c>
      <c r="C50" s="99"/>
      <c r="D50" s="99"/>
      <c r="E50" s="14"/>
    </row>
    <row r="51" spans="2:5" x14ac:dyDescent="0.25">
      <c r="B51" s="14">
        <v>41</v>
      </c>
      <c r="C51" s="99"/>
      <c r="D51" s="99"/>
      <c r="E51" s="14"/>
    </row>
    <row r="52" spans="2:5" x14ac:dyDescent="0.25">
      <c r="B52" s="14">
        <v>42</v>
      </c>
      <c r="C52" s="99"/>
      <c r="D52" s="99"/>
      <c r="E52" s="14"/>
    </row>
    <row r="53" spans="2:5" x14ac:dyDescent="0.25">
      <c r="B53" s="14">
        <v>43</v>
      </c>
      <c r="C53" s="99"/>
      <c r="D53" s="99"/>
      <c r="E53" s="14"/>
    </row>
    <row r="54" spans="2:5" x14ac:dyDescent="0.25">
      <c r="B54" s="14">
        <v>44</v>
      </c>
      <c r="C54" s="99"/>
      <c r="D54" s="99"/>
      <c r="E54" s="14"/>
    </row>
    <row r="55" spans="2:5" x14ac:dyDescent="0.25">
      <c r="B55" s="14">
        <v>45</v>
      </c>
      <c r="C55" s="99"/>
      <c r="D55" s="99"/>
      <c r="E55" s="14"/>
    </row>
    <row r="56" spans="2:5" x14ac:dyDescent="0.25">
      <c r="B56" s="14">
        <v>46</v>
      </c>
      <c r="C56" s="99"/>
      <c r="D56" s="99"/>
      <c r="E56" s="14"/>
    </row>
    <row r="57" spans="2:5" x14ac:dyDescent="0.25">
      <c r="B57" s="14">
        <v>47</v>
      </c>
      <c r="C57" s="99"/>
      <c r="D57" s="99"/>
      <c r="E57" s="14"/>
    </row>
    <row r="58" spans="2:5" x14ac:dyDescent="0.25">
      <c r="B58" s="14">
        <v>48</v>
      </c>
      <c r="C58" s="99"/>
      <c r="D58" s="99"/>
      <c r="E58" s="14"/>
    </row>
    <row r="59" spans="2:5" x14ac:dyDescent="0.25">
      <c r="B59" s="14">
        <v>49</v>
      </c>
      <c r="C59" s="99"/>
      <c r="D59" s="99"/>
      <c r="E59" s="14"/>
    </row>
  </sheetData>
  <sheetProtection selectLockedCells="1" selectUnlockedCells="1"/>
  <mergeCells count="2">
    <mergeCell ref="C7:D7"/>
    <mergeCell ref="C8:D8"/>
  </mergeCells>
  <pageMargins left="0.43307086614173229" right="3.937007874015748E-2" top="0.23622047244094491" bottom="0.23622047244094491" header="0.23622047244094491" footer="0.31496062992125984"/>
  <pageSetup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8"/>
  <sheetViews>
    <sheetView zoomScale="70" zoomScaleNormal="70" workbookViewId="0">
      <selection activeCell="T1" sqref="T1"/>
    </sheetView>
  </sheetViews>
  <sheetFormatPr defaultColWidth="8.5703125" defaultRowHeight="15" x14ac:dyDescent="0.25"/>
  <cols>
    <col min="1" max="1" width="4" style="1" customWidth="1"/>
    <col min="2" max="2" width="25.5703125" style="2" customWidth="1"/>
    <col min="3" max="3" width="20.5703125" style="2" customWidth="1"/>
    <col min="4" max="7" width="11" style="1" customWidth="1"/>
    <col min="8" max="8" width="6.140625" style="88" customWidth="1"/>
    <col min="9" max="11" width="11" style="1" customWidth="1"/>
    <col min="12" max="12" width="5.85546875" style="1" customWidth="1"/>
    <col min="13" max="15" width="11" style="1" customWidth="1"/>
    <col min="16" max="16384" width="8.5703125" style="2"/>
  </cols>
  <sheetData>
    <row r="3" spans="1:16" ht="21" x14ac:dyDescent="0.35">
      <c r="E3" s="98"/>
    </row>
    <row r="4" spans="1:16" ht="21" x14ac:dyDescent="0.35">
      <c r="I4" s="104"/>
      <c r="J4" s="104"/>
      <c r="K4" s="104"/>
      <c r="L4" s="104"/>
    </row>
    <row r="6" spans="1:16" ht="27" customHeight="1" x14ac:dyDescent="0.35">
      <c r="B6" s="104" t="s">
        <v>74</v>
      </c>
      <c r="C6" s="104"/>
      <c r="D6" s="104"/>
      <c r="E6" s="104"/>
      <c r="F6" s="106"/>
      <c r="G6" s="106"/>
      <c r="H6" s="89"/>
      <c r="I6" s="2"/>
      <c r="J6" s="106"/>
      <c r="K6" s="106"/>
      <c r="L6" s="53"/>
      <c r="M6" s="2"/>
      <c r="N6" s="106"/>
      <c r="O6" s="106"/>
    </row>
    <row r="7" spans="1:16" ht="15.75" x14ac:dyDescent="0.25">
      <c r="B7" s="105" t="s">
        <v>65</v>
      </c>
      <c r="C7" s="105"/>
      <c r="D7" s="105"/>
      <c r="E7" s="105"/>
      <c r="F7" s="107"/>
      <c r="G7" s="107"/>
      <c r="H7" s="97"/>
      <c r="I7" s="2"/>
      <c r="J7" s="107"/>
      <c r="K7" s="107"/>
      <c r="L7" s="96"/>
      <c r="M7" s="2"/>
      <c r="N7" s="107"/>
      <c r="O7" s="107"/>
    </row>
    <row r="8" spans="1:16" ht="19.5" thickBot="1" x14ac:dyDescent="0.35">
      <c r="F8" s="95" t="s">
        <v>73</v>
      </c>
      <c r="J8" s="95" t="s">
        <v>72</v>
      </c>
      <c r="N8" s="95" t="s">
        <v>71</v>
      </c>
    </row>
    <row r="9" spans="1:16" x14ac:dyDescent="0.25">
      <c r="A9" s="14" t="s">
        <v>31</v>
      </c>
      <c r="B9" s="14" t="s">
        <v>32</v>
      </c>
      <c r="C9" s="14" t="s">
        <v>62</v>
      </c>
      <c r="D9" s="94" t="s">
        <v>33</v>
      </c>
      <c r="E9" s="92" t="s">
        <v>70</v>
      </c>
      <c r="F9" s="92" t="s">
        <v>69</v>
      </c>
      <c r="G9" s="92" t="s">
        <v>68</v>
      </c>
      <c r="H9" s="93"/>
      <c r="I9" s="92" t="s">
        <v>70</v>
      </c>
      <c r="J9" s="92" t="s">
        <v>69</v>
      </c>
      <c r="K9" s="92" t="s">
        <v>68</v>
      </c>
      <c r="L9" s="51"/>
      <c r="M9" s="92" t="s">
        <v>70</v>
      </c>
      <c r="N9" s="92" t="s">
        <v>69</v>
      </c>
      <c r="O9" s="92" t="s">
        <v>68</v>
      </c>
    </row>
    <row r="10" spans="1:16" x14ac:dyDescent="0.25">
      <c r="A10" s="14">
        <v>1</v>
      </c>
      <c r="B10" s="78" t="str">
        <f>'REGISTRATION fill in'!C11</f>
        <v>Arturs Miskinis</v>
      </c>
      <c r="C10" s="78" t="str">
        <f>'REGISTRATION fill in'!D11</f>
        <v>BMW e36</v>
      </c>
      <c r="D10" s="77">
        <f>'REGISTRATION fill in'!E11</f>
        <v>101</v>
      </c>
      <c r="E10" s="91">
        <v>72</v>
      </c>
      <c r="F10" s="91">
        <v>65</v>
      </c>
      <c r="G10" s="91">
        <v>33</v>
      </c>
      <c r="H10" s="89">
        <v>170</v>
      </c>
      <c r="I10" s="91">
        <v>78</v>
      </c>
      <c r="J10" s="91">
        <v>77</v>
      </c>
      <c r="K10" s="91">
        <v>63</v>
      </c>
      <c r="L10" s="89">
        <v>218</v>
      </c>
      <c r="M10" s="91">
        <v>80</v>
      </c>
      <c r="N10" s="91">
        <v>78</v>
      </c>
      <c r="O10" s="91">
        <v>71</v>
      </c>
      <c r="P10" s="89">
        <f t="shared" ref="P10:P41" si="0">SUM(M10:O10)</f>
        <v>229</v>
      </c>
    </row>
    <row r="11" spans="1:16" x14ac:dyDescent="0.25">
      <c r="A11" s="14">
        <v>2</v>
      </c>
      <c r="B11" s="78" t="str">
        <f>'REGISTRATION fill in'!C12</f>
        <v>Arnas Dyburis</v>
      </c>
      <c r="C11" s="78" t="str">
        <f>'REGISTRATION fill in'!D12</f>
        <v>Nissan 180sx</v>
      </c>
      <c r="D11" s="77">
        <f>'REGISTRATION fill in'!E12</f>
        <v>102</v>
      </c>
      <c r="E11" s="91">
        <v>69</v>
      </c>
      <c r="F11" s="91">
        <v>67</v>
      </c>
      <c r="G11" s="91">
        <v>30</v>
      </c>
      <c r="H11" s="89">
        <v>166</v>
      </c>
      <c r="I11" s="91">
        <v>72</v>
      </c>
      <c r="J11" s="91">
        <v>72</v>
      </c>
      <c r="K11" s="91">
        <v>60</v>
      </c>
      <c r="L11" s="89">
        <v>204</v>
      </c>
      <c r="M11" s="91">
        <v>74</v>
      </c>
      <c r="N11" s="91">
        <v>73</v>
      </c>
      <c r="O11" s="91">
        <v>73</v>
      </c>
      <c r="P11" s="89">
        <f t="shared" si="0"/>
        <v>220</v>
      </c>
    </row>
    <row r="12" spans="1:16" x14ac:dyDescent="0.25">
      <c r="A12" s="14">
        <v>3</v>
      </c>
      <c r="B12" s="78" t="str">
        <f>'REGISTRATION fill in'!C13</f>
        <v>Gediminas Levickas</v>
      </c>
      <c r="C12" s="78" t="str">
        <f>'REGISTRATION fill in'!D13</f>
        <v>Nissan 200sx</v>
      </c>
      <c r="D12" s="77">
        <f>'REGISTRATION fill in'!E13</f>
        <v>103</v>
      </c>
      <c r="E12" s="91">
        <v>77</v>
      </c>
      <c r="F12" s="91">
        <v>68</v>
      </c>
      <c r="G12" s="91">
        <v>45</v>
      </c>
      <c r="H12" s="89">
        <v>190</v>
      </c>
      <c r="I12" s="91">
        <v>86</v>
      </c>
      <c r="J12" s="91">
        <v>94</v>
      </c>
      <c r="K12" s="91">
        <v>92</v>
      </c>
      <c r="L12" s="89">
        <v>272</v>
      </c>
      <c r="M12" s="91">
        <v>0</v>
      </c>
      <c r="N12" s="91">
        <v>0</v>
      </c>
      <c r="O12" s="91">
        <v>0</v>
      </c>
      <c r="P12" s="89">
        <f t="shared" si="0"/>
        <v>0</v>
      </c>
    </row>
    <row r="13" spans="1:16" x14ac:dyDescent="0.25">
      <c r="A13" s="14">
        <v>4</v>
      </c>
      <c r="B13" s="78" t="str">
        <f>'REGISTRATION fill in'!C14</f>
        <v>Andrius Poška</v>
      </c>
      <c r="C13" s="78" t="str">
        <f>'REGISTRATION fill in'!D14</f>
        <v>BMW 340</v>
      </c>
      <c r="D13" s="77">
        <f>'REGISTRATION fill in'!E14</f>
        <v>104</v>
      </c>
      <c r="E13" s="91">
        <v>73</v>
      </c>
      <c r="F13" s="91">
        <v>66</v>
      </c>
      <c r="G13" s="91">
        <v>79</v>
      </c>
      <c r="H13" s="89">
        <v>218</v>
      </c>
      <c r="I13" s="91">
        <v>71</v>
      </c>
      <c r="J13" s="91">
        <v>61</v>
      </c>
      <c r="K13" s="91">
        <v>62</v>
      </c>
      <c r="L13" s="89">
        <v>194</v>
      </c>
      <c r="M13" s="91">
        <v>78</v>
      </c>
      <c r="N13" s="91">
        <v>72</v>
      </c>
      <c r="O13" s="91">
        <v>63</v>
      </c>
      <c r="P13" s="89">
        <f t="shared" si="0"/>
        <v>213</v>
      </c>
    </row>
    <row r="14" spans="1:16" x14ac:dyDescent="0.25">
      <c r="A14" s="14">
        <v>5</v>
      </c>
      <c r="B14" s="78" t="str">
        <f>'REGISTRATION fill in'!C15</f>
        <v>Mindaugas Cibulskis</v>
      </c>
      <c r="C14" s="78" t="str">
        <f>'REGISTRATION fill in'!D15</f>
        <v>BMW 335D</v>
      </c>
      <c r="D14" s="77">
        <f>'REGISTRATION fill in'!E15</f>
        <v>105</v>
      </c>
      <c r="E14" s="91">
        <v>74</v>
      </c>
      <c r="F14" s="91">
        <v>64</v>
      </c>
      <c r="G14" s="91">
        <v>48</v>
      </c>
      <c r="H14" s="89">
        <v>186</v>
      </c>
      <c r="I14" s="91">
        <v>77</v>
      </c>
      <c r="J14" s="91">
        <v>74</v>
      </c>
      <c r="K14" s="91">
        <v>73</v>
      </c>
      <c r="L14" s="89">
        <v>224</v>
      </c>
      <c r="M14" s="91">
        <v>77</v>
      </c>
      <c r="N14" s="91">
        <v>70</v>
      </c>
      <c r="O14" s="91">
        <v>75</v>
      </c>
      <c r="P14" s="89">
        <f t="shared" si="0"/>
        <v>222</v>
      </c>
    </row>
    <row r="15" spans="1:16" x14ac:dyDescent="0.25">
      <c r="A15" s="14">
        <v>6</v>
      </c>
      <c r="B15" s="78" t="str">
        <f>'REGISTRATION fill in'!C16</f>
        <v>Dovydas Čirba</v>
      </c>
      <c r="C15" s="78" t="str">
        <f>'REGISTRATION fill in'!D16</f>
        <v>BMW e36</v>
      </c>
      <c r="D15" s="77">
        <f>'REGISTRATION fill in'!E16</f>
        <v>106</v>
      </c>
      <c r="E15" s="91">
        <v>75</v>
      </c>
      <c r="F15" s="91">
        <v>73</v>
      </c>
      <c r="G15" s="91">
        <v>63</v>
      </c>
      <c r="H15" s="89">
        <v>211</v>
      </c>
      <c r="I15" s="91">
        <v>79</v>
      </c>
      <c r="J15" s="91">
        <v>75</v>
      </c>
      <c r="K15" s="91">
        <v>81</v>
      </c>
      <c r="L15" s="89">
        <v>235</v>
      </c>
      <c r="M15" s="91">
        <v>77</v>
      </c>
      <c r="N15" s="91">
        <v>81</v>
      </c>
      <c r="O15" s="91">
        <v>85</v>
      </c>
      <c r="P15" s="89">
        <f t="shared" si="0"/>
        <v>243</v>
      </c>
    </row>
    <row r="16" spans="1:16" x14ac:dyDescent="0.25">
      <c r="A16" s="14">
        <v>7</v>
      </c>
      <c r="B16" s="78" t="str">
        <f>'REGISTRATION fill in'!C17</f>
        <v>Lukas Garlevičius</v>
      </c>
      <c r="C16" s="78" t="str">
        <f>'REGISTRATION fill in'!D17</f>
        <v>Nissan PS13</v>
      </c>
      <c r="D16" s="77">
        <f>'REGISTRATION fill in'!E17</f>
        <v>108</v>
      </c>
      <c r="E16" s="91">
        <v>80</v>
      </c>
      <c r="F16" s="91">
        <v>89</v>
      </c>
      <c r="G16" s="91">
        <v>79</v>
      </c>
      <c r="H16" s="89">
        <v>248</v>
      </c>
      <c r="I16" s="91">
        <v>81</v>
      </c>
      <c r="J16" s="91">
        <v>90</v>
      </c>
      <c r="K16" s="91">
        <v>91</v>
      </c>
      <c r="L16" s="89">
        <v>262</v>
      </c>
      <c r="M16" s="91">
        <v>79</v>
      </c>
      <c r="N16" s="91">
        <v>90</v>
      </c>
      <c r="O16" s="91">
        <v>81</v>
      </c>
      <c r="P16" s="89">
        <f t="shared" si="0"/>
        <v>250</v>
      </c>
    </row>
    <row r="17" spans="1:16" x14ac:dyDescent="0.25">
      <c r="A17" s="14">
        <v>8</v>
      </c>
      <c r="B17" s="78" t="str">
        <f>'REGISTRATION fill in'!C18</f>
        <v>Artūras Ravluškevičius</v>
      </c>
      <c r="C17" s="78" t="str">
        <f>'REGISTRATION fill in'!D18</f>
        <v>BMW M3</v>
      </c>
      <c r="D17" s="77">
        <f>'REGISTRATION fill in'!E18</f>
        <v>109</v>
      </c>
      <c r="E17" s="91">
        <v>78</v>
      </c>
      <c r="F17" s="91">
        <v>88</v>
      </c>
      <c r="G17" s="91">
        <v>87</v>
      </c>
      <c r="H17" s="89">
        <v>253</v>
      </c>
      <c r="I17" s="91">
        <v>81</v>
      </c>
      <c r="J17" s="91">
        <v>89</v>
      </c>
      <c r="K17" s="91">
        <v>85</v>
      </c>
      <c r="L17" s="89">
        <v>255</v>
      </c>
      <c r="M17" s="91">
        <v>83</v>
      </c>
      <c r="N17" s="91">
        <v>88</v>
      </c>
      <c r="O17" s="91">
        <v>93</v>
      </c>
      <c r="P17" s="89">
        <f t="shared" si="0"/>
        <v>264</v>
      </c>
    </row>
    <row r="18" spans="1:16" x14ac:dyDescent="0.25">
      <c r="A18" s="14">
        <v>9</v>
      </c>
      <c r="B18" s="78" t="str">
        <f>'REGISTRATION fill in'!C19</f>
        <v>Benediktas Čirba</v>
      </c>
      <c r="C18" s="78" t="str">
        <f>'REGISTRATION fill in'!D19</f>
        <v>Nissan 200sx</v>
      </c>
      <c r="D18" s="77">
        <f>'REGISTRATION fill in'!E19</f>
        <v>111</v>
      </c>
      <c r="E18" s="91">
        <v>76</v>
      </c>
      <c r="F18" s="91">
        <v>71</v>
      </c>
      <c r="G18" s="91">
        <v>73</v>
      </c>
      <c r="H18" s="89">
        <v>220</v>
      </c>
      <c r="I18" s="91">
        <v>80</v>
      </c>
      <c r="J18" s="91">
        <v>88</v>
      </c>
      <c r="K18" s="91">
        <v>84</v>
      </c>
      <c r="L18" s="89">
        <v>84</v>
      </c>
      <c r="M18" s="91">
        <v>84</v>
      </c>
      <c r="N18" s="91">
        <v>92</v>
      </c>
      <c r="O18" s="91">
        <v>90</v>
      </c>
      <c r="P18" s="89">
        <f t="shared" si="0"/>
        <v>266</v>
      </c>
    </row>
    <row r="19" spans="1:16" x14ac:dyDescent="0.25">
      <c r="A19" s="14">
        <v>10</v>
      </c>
      <c r="B19" s="78" t="str">
        <f>'REGISTRATION fill in'!C20</f>
        <v>Denis Bryšnikov</v>
      </c>
      <c r="C19" s="78" t="str">
        <f>'REGISTRATION fill in'!D20</f>
        <v>BMW 3</v>
      </c>
      <c r="D19" s="77">
        <f>'REGISTRATION fill in'!E20</f>
        <v>112</v>
      </c>
      <c r="E19" s="91">
        <v>0</v>
      </c>
      <c r="F19" s="91">
        <v>0</v>
      </c>
      <c r="G19" s="91">
        <v>0</v>
      </c>
      <c r="H19" s="89">
        <v>0</v>
      </c>
      <c r="I19" s="91">
        <v>0</v>
      </c>
      <c r="J19" s="91">
        <v>0</v>
      </c>
      <c r="K19" s="91">
        <v>0</v>
      </c>
      <c r="L19" s="89">
        <v>0</v>
      </c>
      <c r="M19" s="91">
        <v>0</v>
      </c>
      <c r="N19" s="91">
        <v>0</v>
      </c>
      <c r="O19" s="91">
        <v>0</v>
      </c>
      <c r="P19" s="89">
        <f t="shared" si="0"/>
        <v>0</v>
      </c>
    </row>
    <row r="20" spans="1:16" x14ac:dyDescent="0.25">
      <c r="A20" s="14">
        <v>11</v>
      </c>
      <c r="B20" s="78" t="str">
        <f>'REGISTRATION fill in'!C21</f>
        <v>Marius Vytė</v>
      </c>
      <c r="C20" s="78" t="str">
        <f>'REGISTRATION fill in'!D21</f>
        <v>BMW e36</v>
      </c>
      <c r="D20" s="77">
        <f>'REGISTRATION fill in'!E21</f>
        <v>113</v>
      </c>
      <c r="E20" s="91">
        <v>57</v>
      </c>
      <c r="F20" s="91">
        <v>61</v>
      </c>
      <c r="G20" s="91">
        <v>25</v>
      </c>
      <c r="H20" s="89">
        <v>143</v>
      </c>
      <c r="I20" s="91">
        <v>73</v>
      </c>
      <c r="J20" s="91">
        <v>69</v>
      </c>
      <c r="K20" s="91">
        <v>30</v>
      </c>
      <c r="L20" s="89">
        <v>172</v>
      </c>
      <c r="M20" s="91">
        <v>73</v>
      </c>
      <c r="N20" s="91">
        <v>60</v>
      </c>
      <c r="O20" s="91">
        <v>47</v>
      </c>
      <c r="P20" s="89">
        <f t="shared" si="0"/>
        <v>180</v>
      </c>
    </row>
    <row r="21" spans="1:16" x14ac:dyDescent="0.25">
      <c r="A21" s="14">
        <v>12</v>
      </c>
      <c r="B21" s="78" t="str">
        <f>'REGISTRATION fill in'!C22</f>
        <v>Paulius Petraitis</v>
      </c>
      <c r="C21" s="78" t="str">
        <f>'REGISTRATION fill in'!D22</f>
        <v>BMW 330ci</v>
      </c>
      <c r="D21" s="77">
        <f>'REGISTRATION fill in'!E22</f>
        <v>114</v>
      </c>
      <c r="E21" s="91">
        <v>0</v>
      </c>
      <c r="F21" s="91">
        <v>0</v>
      </c>
      <c r="G21" s="91">
        <v>0</v>
      </c>
      <c r="H21" s="89">
        <v>0</v>
      </c>
      <c r="I21" s="91">
        <v>70</v>
      </c>
      <c r="J21" s="91">
        <v>53</v>
      </c>
      <c r="K21" s="91">
        <v>10</v>
      </c>
      <c r="L21" s="89">
        <v>133</v>
      </c>
      <c r="M21" s="91">
        <v>71</v>
      </c>
      <c r="N21" s="91">
        <v>72</v>
      </c>
      <c r="O21" s="91">
        <v>31</v>
      </c>
      <c r="P21" s="89">
        <f t="shared" si="0"/>
        <v>174</v>
      </c>
    </row>
    <row r="22" spans="1:16" x14ac:dyDescent="0.25">
      <c r="A22" s="14">
        <v>13</v>
      </c>
      <c r="B22" s="78" t="str">
        <f>'REGISTRATION fill in'!C23</f>
        <v>Gediminas Ivanauskas</v>
      </c>
      <c r="C22" s="78" t="str">
        <f>'REGISTRATION fill in'!D23</f>
        <v>Nissan 200sx</v>
      </c>
      <c r="D22" s="77">
        <f>'REGISTRATION fill in'!E23</f>
        <v>115</v>
      </c>
      <c r="E22" s="91">
        <v>77</v>
      </c>
      <c r="F22" s="91">
        <v>70</v>
      </c>
      <c r="G22" s="91">
        <v>56</v>
      </c>
      <c r="H22" s="89">
        <v>203</v>
      </c>
      <c r="I22" s="91">
        <v>74</v>
      </c>
      <c r="J22" s="91">
        <v>67</v>
      </c>
      <c r="K22" s="91">
        <v>63</v>
      </c>
      <c r="L22" s="89">
        <v>204</v>
      </c>
      <c r="M22" s="91">
        <v>0</v>
      </c>
      <c r="N22" s="91">
        <v>0</v>
      </c>
      <c r="O22" s="91">
        <v>0</v>
      </c>
      <c r="P22" s="89">
        <f t="shared" si="0"/>
        <v>0</v>
      </c>
    </row>
    <row r="23" spans="1:16" x14ac:dyDescent="0.25">
      <c r="A23" s="14">
        <v>14</v>
      </c>
      <c r="B23" s="78" t="str">
        <f>'REGISTRATION fill in'!C24</f>
        <v>Donatas Macpreikšas</v>
      </c>
      <c r="C23" s="78" t="str">
        <f>'REGISTRATION fill in'!D24</f>
        <v>BMW e30</v>
      </c>
      <c r="D23" s="77">
        <f>'REGISTRATION fill in'!E24</f>
        <v>117</v>
      </c>
      <c r="E23" s="91">
        <v>0</v>
      </c>
      <c r="F23" s="91">
        <v>0</v>
      </c>
      <c r="G23" s="91">
        <v>0</v>
      </c>
      <c r="H23" s="89">
        <v>0</v>
      </c>
      <c r="I23" s="91">
        <v>0</v>
      </c>
      <c r="J23" s="91">
        <v>0</v>
      </c>
      <c r="K23" s="91">
        <v>0</v>
      </c>
      <c r="L23" s="89">
        <v>0</v>
      </c>
      <c r="M23" s="91">
        <v>0</v>
      </c>
      <c r="N23" s="91">
        <v>0</v>
      </c>
      <c r="O23" s="91">
        <v>0</v>
      </c>
      <c r="P23" s="89">
        <f t="shared" si="0"/>
        <v>0</v>
      </c>
    </row>
    <row r="24" spans="1:16" x14ac:dyDescent="0.25">
      <c r="A24" s="14">
        <v>15</v>
      </c>
      <c r="B24" s="78" t="str">
        <f>'REGISTRATION fill in'!C25</f>
        <v>Tomas Duoplys</v>
      </c>
      <c r="C24" s="78" t="str">
        <f>'REGISTRATION fill in'!D25</f>
        <v>Mazda RX-8</v>
      </c>
      <c r="D24" s="77">
        <f>'REGISTRATION fill in'!E25</f>
        <v>118</v>
      </c>
      <c r="E24" s="91">
        <v>66</v>
      </c>
      <c r="F24" s="91">
        <v>51</v>
      </c>
      <c r="G24" s="91">
        <v>26</v>
      </c>
      <c r="H24" s="89">
        <v>143</v>
      </c>
      <c r="I24" s="91">
        <v>0</v>
      </c>
      <c r="J24" s="91">
        <v>61</v>
      </c>
      <c r="K24" s="91">
        <v>69</v>
      </c>
      <c r="L24" s="89">
        <v>130</v>
      </c>
      <c r="M24" s="91">
        <v>60</v>
      </c>
      <c r="N24" s="91">
        <v>39</v>
      </c>
      <c r="O24" s="91">
        <v>54</v>
      </c>
      <c r="P24" s="89">
        <f t="shared" si="0"/>
        <v>153</v>
      </c>
    </row>
    <row r="25" spans="1:16" x14ac:dyDescent="0.25">
      <c r="A25" s="14">
        <v>16</v>
      </c>
      <c r="B25" s="78" t="str">
        <f>'REGISTRATION fill in'!C26</f>
        <v>Edgaras Valadka</v>
      </c>
      <c r="C25" s="78" t="str">
        <f>'REGISTRATION fill in'!D26</f>
        <v>BMW e30</v>
      </c>
      <c r="D25" s="77">
        <f>'REGISTRATION fill in'!E26</f>
        <v>119</v>
      </c>
      <c r="E25" s="91">
        <v>64</v>
      </c>
      <c r="F25" s="91">
        <v>58</v>
      </c>
      <c r="G25" s="91">
        <v>29</v>
      </c>
      <c r="H25" s="89">
        <v>151</v>
      </c>
      <c r="I25" s="91">
        <v>65</v>
      </c>
      <c r="J25" s="91">
        <v>59</v>
      </c>
      <c r="K25" s="91">
        <v>49</v>
      </c>
      <c r="L25" s="89">
        <v>173</v>
      </c>
      <c r="M25" s="91">
        <v>68</v>
      </c>
      <c r="N25" s="91">
        <v>65</v>
      </c>
      <c r="O25" s="91">
        <v>42</v>
      </c>
      <c r="P25" s="89">
        <f t="shared" si="0"/>
        <v>175</v>
      </c>
    </row>
    <row r="26" spans="1:16" x14ac:dyDescent="0.25">
      <c r="A26" s="14">
        <v>17</v>
      </c>
      <c r="B26" s="78" t="str">
        <f>'REGISTRATION fill in'!C27</f>
        <v>Andrėj Osadčij</v>
      </c>
      <c r="C26" s="78" t="str">
        <f>'REGISTRATION fill in'!D27</f>
        <v>BMW e30</v>
      </c>
      <c r="D26" s="77">
        <f>'REGISTRATION fill in'!E27</f>
        <v>123</v>
      </c>
      <c r="E26" s="91">
        <v>0</v>
      </c>
      <c r="F26" s="91">
        <v>0</v>
      </c>
      <c r="G26" s="91">
        <v>0</v>
      </c>
      <c r="H26" s="89">
        <v>0</v>
      </c>
      <c r="I26" s="91">
        <v>76</v>
      </c>
      <c r="J26" s="91">
        <v>69</v>
      </c>
      <c r="K26" s="91">
        <v>67</v>
      </c>
      <c r="L26" s="89">
        <v>212</v>
      </c>
      <c r="M26" s="91">
        <v>77</v>
      </c>
      <c r="N26" s="91">
        <v>71</v>
      </c>
      <c r="O26" s="91">
        <v>69</v>
      </c>
      <c r="P26" s="89">
        <f t="shared" si="0"/>
        <v>217</v>
      </c>
    </row>
    <row r="27" spans="1:16" x14ac:dyDescent="0.25">
      <c r="A27" s="14">
        <v>18</v>
      </c>
      <c r="B27" s="78" t="str">
        <f>'REGISTRATION fill in'!C28</f>
        <v>Aurimas Vaškelis</v>
      </c>
      <c r="C27" s="78" t="str">
        <f>'REGISTRATION fill in'!D28</f>
        <v>BMW 325</v>
      </c>
      <c r="D27" s="77">
        <f>'REGISTRATION fill in'!E28</f>
        <v>129</v>
      </c>
      <c r="E27" s="91">
        <v>78</v>
      </c>
      <c r="F27" s="91">
        <v>88</v>
      </c>
      <c r="G27" s="91">
        <v>81</v>
      </c>
      <c r="H27" s="89">
        <v>247</v>
      </c>
      <c r="I27" s="91">
        <v>79</v>
      </c>
      <c r="J27" s="91">
        <v>89</v>
      </c>
      <c r="K27" s="91">
        <v>79</v>
      </c>
      <c r="L27" s="89">
        <v>247</v>
      </c>
      <c r="M27" s="91">
        <v>83</v>
      </c>
      <c r="N27" s="91">
        <v>86</v>
      </c>
      <c r="O27" s="91">
        <v>53</v>
      </c>
      <c r="P27" s="89">
        <f t="shared" si="0"/>
        <v>222</v>
      </c>
    </row>
    <row r="28" spans="1:16" x14ac:dyDescent="0.25">
      <c r="A28" s="14">
        <v>19</v>
      </c>
      <c r="B28" s="78" t="str">
        <f>'REGISTRATION fill in'!C29</f>
        <v>Kęstutis Kelpša</v>
      </c>
      <c r="C28" s="78" t="str">
        <f>'REGISTRATION fill in'!D29</f>
        <v>BMW e36</v>
      </c>
      <c r="D28" s="77">
        <f>'REGISTRATION fill in'!E29</f>
        <v>130</v>
      </c>
      <c r="E28" s="91">
        <v>77</v>
      </c>
      <c r="F28" s="91">
        <v>90</v>
      </c>
      <c r="G28" s="91">
        <v>94</v>
      </c>
      <c r="H28" s="89">
        <v>261</v>
      </c>
      <c r="I28" s="91">
        <v>82</v>
      </c>
      <c r="J28" s="91">
        <v>85</v>
      </c>
      <c r="K28" s="91">
        <v>87</v>
      </c>
      <c r="L28" s="89">
        <v>254</v>
      </c>
      <c r="M28" s="91">
        <v>82</v>
      </c>
      <c r="N28" s="91">
        <v>83</v>
      </c>
      <c r="O28" s="91">
        <v>85</v>
      </c>
      <c r="P28" s="89">
        <f t="shared" si="0"/>
        <v>250</v>
      </c>
    </row>
    <row r="29" spans="1:16" x14ac:dyDescent="0.25">
      <c r="A29" s="14">
        <v>20</v>
      </c>
      <c r="B29" s="78" t="str">
        <f>'REGISTRATION fill in'!C30</f>
        <v>Skirmantas Ruginis</v>
      </c>
      <c r="C29" s="78" t="str">
        <f>'REGISTRATION fill in'!D30</f>
        <v>Mercedes Benz c280</v>
      </c>
      <c r="D29" s="77">
        <f>'REGISTRATION fill in'!E30</f>
        <v>131</v>
      </c>
      <c r="E29" s="91">
        <v>0</v>
      </c>
      <c r="F29" s="91">
        <v>0</v>
      </c>
      <c r="G29" s="91">
        <v>0</v>
      </c>
      <c r="H29" s="89">
        <v>0</v>
      </c>
      <c r="I29" s="91">
        <v>0</v>
      </c>
      <c r="J29" s="91">
        <v>0</v>
      </c>
      <c r="K29" s="91">
        <v>0</v>
      </c>
      <c r="L29" s="89">
        <v>0</v>
      </c>
      <c r="M29" s="91">
        <v>69</v>
      </c>
      <c r="N29" s="91">
        <v>41</v>
      </c>
      <c r="O29" s="91">
        <v>0</v>
      </c>
      <c r="P29" s="89">
        <f t="shared" si="0"/>
        <v>110</v>
      </c>
    </row>
    <row r="30" spans="1:16" x14ac:dyDescent="0.25">
      <c r="A30" s="14">
        <v>21</v>
      </c>
      <c r="B30" s="78" t="str">
        <f>'REGISTRATION fill in'!C31</f>
        <v>Igor Martynov</v>
      </c>
      <c r="C30" s="78" t="str">
        <f>'REGISTRATION fill in'!D31</f>
        <v>BMW 340</v>
      </c>
      <c r="D30" s="77">
        <f>'REGISTRATION fill in'!E31</f>
        <v>132</v>
      </c>
      <c r="E30" s="91">
        <v>77</v>
      </c>
      <c r="F30" s="91">
        <v>81</v>
      </c>
      <c r="G30" s="91">
        <v>79</v>
      </c>
      <c r="H30" s="89">
        <v>237</v>
      </c>
      <c r="I30" s="91">
        <v>81</v>
      </c>
      <c r="J30" s="91">
        <v>85</v>
      </c>
      <c r="K30" s="91">
        <v>85</v>
      </c>
      <c r="L30" s="89">
        <v>251</v>
      </c>
      <c r="M30" s="91">
        <v>63</v>
      </c>
      <c r="N30" s="91">
        <v>20</v>
      </c>
      <c r="O30" s="91">
        <v>0</v>
      </c>
      <c r="P30" s="89">
        <f t="shared" si="0"/>
        <v>83</v>
      </c>
    </row>
    <row r="31" spans="1:16" x14ac:dyDescent="0.25">
      <c r="A31" s="14">
        <v>22</v>
      </c>
      <c r="B31" s="78" t="str">
        <f>'REGISTRATION fill in'!C32</f>
        <v>Arūnas Černevičius</v>
      </c>
      <c r="C31" s="78" t="str">
        <f>'REGISTRATION fill in'!D32</f>
        <v>BMW e36</v>
      </c>
      <c r="D31" s="77">
        <f>'REGISTRATION fill in'!E32</f>
        <v>133</v>
      </c>
      <c r="E31" s="91">
        <v>81</v>
      </c>
      <c r="F31" s="91">
        <v>82</v>
      </c>
      <c r="G31" s="91">
        <v>84</v>
      </c>
      <c r="H31" s="89">
        <v>247</v>
      </c>
      <c r="I31" s="91">
        <v>82</v>
      </c>
      <c r="J31" s="91">
        <v>86</v>
      </c>
      <c r="K31" s="91">
        <v>93</v>
      </c>
      <c r="L31" s="89">
        <v>261</v>
      </c>
      <c r="M31" s="91">
        <v>80</v>
      </c>
      <c r="N31" s="91">
        <v>80</v>
      </c>
      <c r="O31" s="91">
        <v>81</v>
      </c>
      <c r="P31" s="89">
        <f t="shared" si="0"/>
        <v>241</v>
      </c>
    </row>
    <row r="32" spans="1:16" x14ac:dyDescent="0.25">
      <c r="A32" s="14">
        <v>23</v>
      </c>
      <c r="B32" s="78" t="str">
        <f>'REGISTRATION fill in'!C33</f>
        <v>Žilvinas Bardauskas</v>
      </c>
      <c r="C32" s="78" t="str">
        <f>'REGISTRATION fill in'!D33</f>
        <v>Mercedes Benz 190</v>
      </c>
      <c r="D32" s="77">
        <f>'REGISTRATION fill in'!E33</f>
        <v>135</v>
      </c>
      <c r="E32" s="91">
        <v>0</v>
      </c>
      <c r="F32" s="91">
        <v>0</v>
      </c>
      <c r="G32" s="91">
        <v>0</v>
      </c>
      <c r="H32" s="89">
        <v>0</v>
      </c>
      <c r="I32" s="91">
        <v>73</v>
      </c>
      <c r="J32" s="91">
        <v>69</v>
      </c>
      <c r="K32" s="91">
        <v>63</v>
      </c>
      <c r="L32" s="89">
        <v>205</v>
      </c>
      <c r="M32" s="91">
        <v>77</v>
      </c>
      <c r="N32" s="91">
        <v>73</v>
      </c>
      <c r="O32" s="91">
        <v>75</v>
      </c>
      <c r="P32" s="89">
        <f t="shared" si="0"/>
        <v>225</v>
      </c>
    </row>
    <row r="33" spans="1:16" x14ac:dyDescent="0.25">
      <c r="A33" s="14">
        <v>24</v>
      </c>
      <c r="B33" s="78" t="str">
        <f>'REGISTRATION fill in'!C34</f>
        <v>Valdas Vindžigelskis</v>
      </c>
      <c r="C33" s="78" t="str">
        <f>'REGISTRATION fill in'!D34</f>
        <v>BMW e30</v>
      </c>
      <c r="D33" s="77">
        <f>'REGISTRATION fill in'!E34</f>
        <v>136</v>
      </c>
      <c r="E33" s="91">
        <v>78</v>
      </c>
      <c r="F33" s="91">
        <v>75</v>
      </c>
      <c r="G33" s="91">
        <v>79</v>
      </c>
      <c r="H33" s="89">
        <v>232</v>
      </c>
      <c r="I33" s="91">
        <v>80</v>
      </c>
      <c r="J33" s="91">
        <v>76</v>
      </c>
      <c r="K33" s="91">
        <v>89</v>
      </c>
      <c r="L33" s="89">
        <v>245</v>
      </c>
      <c r="M33" s="91">
        <v>79</v>
      </c>
      <c r="N33" s="91">
        <v>81</v>
      </c>
      <c r="O33" s="91">
        <v>80</v>
      </c>
      <c r="P33" s="89">
        <f t="shared" si="0"/>
        <v>240</v>
      </c>
    </row>
    <row r="34" spans="1:16" x14ac:dyDescent="0.25">
      <c r="A34" s="14">
        <v>25</v>
      </c>
      <c r="B34" s="78" t="str">
        <f>'REGISTRATION fill in'!C35</f>
        <v>Evaldas Šiliauskas</v>
      </c>
      <c r="C34" s="78" t="str">
        <f>'REGISTRATION fill in'!D35</f>
        <v>BMW e34</v>
      </c>
      <c r="D34" s="77">
        <f>'REGISTRATION fill in'!E35</f>
        <v>137</v>
      </c>
      <c r="E34" s="90">
        <v>72</v>
      </c>
      <c r="F34" s="90">
        <v>64</v>
      </c>
      <c r="G34" s="90">
        <v>59</v>
      </c>
      <c r="H34" s="89">
        <v>195</v>
      </c>
      <c r="I34" s="90">
        <v>0</v>
      </c>
      <c r="J34" s="90">
        <v>0</v>
      </c>
      <c r="K34" s="90">
        <v>0</v>
      </c>
      <c r="L34" s="89">
        <v>0</v>
      </c>
      <c r="M34" s="90">
        <v>75</v>
      </c>
      <c r="N34" s="90">
        <v>69</v>
      </c>
      <c r="O34" s="90">
        <v>60</v>
      </c>
      <c r="P34" s="89">
        <f t="shared" si="0"/>
        <v>204</v>
      </c>
    </row>
    <row r="35" spans="1:16" x14ac:dyDescent="0.25">
      <c r="A35" s="14">
        <v>26</v>
      </c>
      <c r="B35" s="78" t="str">
        <f>'REGISTRATION fill in'!C36</f>
        <v>Evaldas Daukšas</v>
      </c>
      <c r="C35" s="78" t="str">
        <f>'REGISTRATION fill in'!D36</f>
        <v>BMW e36</v>
      </c>
      <c r="D35" s="77">
        <f>'REGISTRATION fill in'!E36</f>
        <v>139</v>
      </c>
      <c r="E35" s="90">
        <v>0</v>
      </c>
      <c r="F35" s="90">
        <v>0</v>
      </c>
      <c r="G35" s="90">
        <v>0</v>
      </c>
      <c r="H35" s="89">
        <v>0</v>
      </c>
      <c r="I35" s="90">
        <v>52</v>
      </c>
      <c r="J35" s="90">
        <v>50</v>
      </c>
      <c r="K35" s="90">
        <v>0</v>
      </c>
      <c r="L35" s="89">
        <v>102</v>
      </c>
      <c r="M35" s="90">
        <v>65</v>
      </c>
      <c r="N35" s="90">
        <v>59</v>
      </c>
      <c r="O35" s="90">
        <v>25</v>
      </c>
      <c r="P35" s="89">
        <f t="shared" si="0"/>
        <v>149</v>
      </c>
    </row>
    <row r="36" spans="1:16" x14ac:dyDescent="0.25">
      <c r="A36" s="14">
        <v>27</v>
      </c>
      <c r="B36" s="78" t="str">
        <f>'REGISTRATION fill in'!C37</f>
        <v>Vitalijus Retenis</v>
      </c>
      <c r="C36" s="78" t="str">
        <f>'REGISTRATION fill in'!D37</f>
        <v>BMW 340</v>
      </c>
      <c r="D36" s="77">
        <f>'REGISTRATION fill in'!E37</f>
        <v>140</v>
      </c>
      <c r="E36" s="90">
        <v>68</v>
      </c>
      <c r="F36" s="90">
        <v>52</v>
      </c>
      <c r="G36" s="90">
        <v>64</v>
      </c>
      <c r="H36" s="89">
        <v>184</v>
      </c>
      <c r="I36" s="90">
        <v>66</v>
      </c>
      <c r="J36" s="90">
        <v>49</v>
      </c>
      <c r="K36" s="90">
        <v>40</v>
      </c>
      <c r="L36" s="89">
        <v>155</v>
      </c>
      <c r="M36" s="90">
        <v>69</v>
      </c>
      <c r="N36" s="90">
        <v>53</v>
      </c>
      <c r="O36" s="90">
        <v>51</v>
      </c>
      <c r="P36" s="89">
        <f t="shared" si="0"/>
        <v>173</v>
      </c>
    </row>
    <row r="37" spans="1:16" x14ac:dyDescent="0.25">
      <c r="A37" s="14">
        <v>28</v>
      </c>
      <c r="B37" s="78" t="str">
        <f>'REGISTRATION fill in'!C38</f>
        <v>Andrius Surplys</v>
      </c>
      <c r="C37" s="78" t="str">
        <f>'REGISTRATION fill in'!D38</f>
        <v>BMW e30</v>
      </c>
      <c r="D37" s="77">
        <f>'REGISTRATION fill in'!E38</f>
        <v>141</v>
      </c>
      <c r="E37" s="90">
        <v>70</v>
      </c>
      <c r="F37" s="90">
        <v>67</v>
      </c>
      <c r="G37" s="90">
        <v>51</v>
      </c>
      <c r="H37" s="89">
        <v>188</v>
      </c>
      <c r="I37" s="90">
        <v>76</v>
      </c>
      <c r="J37" s="90">
        <v>76</v>
      </c>
      <c r="K37" s="90">
        <v>70</v>
      </c>
      <c r="L37" s="89">
        <v>222</v>
      </c>
      <c r="M37" s="90">
        <v>77</v>
      </c>
      <c r="N37" s="90">
        <v>75</v>
      </c>
      <c r="O37" s="90">
        <v>64</v>
      </c>
      <c r="P37" s="89">
        <f t="shared" si="0"/>
        <v>216</v>
      </c>
    </row>
    <row r="38" spans="1:16" x14ac:dyDescent="0.25">
      <c r="A38" s="14">
        <v>29</v>
      </c>
      <c r="B38" s="78" t="str">
        <f>'REGISTRATION fill in'!C39</f>
        <v>Marius Vasiliauskas</v>
      </c>
      <c r="C38" s="78" t="str">
        <f>'REGISTRATION fill in'!D39</f>
        <v>BMW e30</v>
      </c>
      <c r="D38" s="77">
        <f>'REGISTRATION fill in'!E39</f>
        <v>142</v>
      </c>
      <c r="E38" s="90">
        <v>77</v>
      </c>
      <c r="F38" s="90">
        <v>81</v>
      </c>
      <c r="G38" s="90">
        <v>77</v>
      </c>
      <c r="H38" s="89">
        <v>235</v>
      </c>
      <c r="I38" s="90">
        <v>75</v>
      </c>
      <c r="J38" s="90">
        <v>76</v>
      </c>
      <c r="K38" s="90">
        <v>72</v>
      </c>
      <c r="L38" s="89">
        <v>223</v>
      </c>
      <c r="M38" s="90">
        <v>80</v>
      </c>
      <c r="N38" s="90">
        <v>82</v>
      </c>
      <c r="O38" s="90">
        <v>79</v>
      </c>
      <c r="P38" s="89">
        <f t="shared" si="0"/>
        <v>241</v>
      </c>
    </row>
    <row r="39" spans="1:16" x14ac:dyDescent="0.25">
      <c r="A39" s="14">
        <v>30</v>
      </c>
      <c r="B39" s="78" t="str">
        <f>'REGISTRATION fill in'!C40</f>
        <v>Kąstytis Alenka</v>
      </c>
      <c r="C39" s="78" t="str">
        <f>'REGISTRATION fill in'!D40</f>
        <v>Nissan 200sx</v>
      </c>
      <c r="D39" s="77">
        <f>'REGISTRATION fill in'!E40</f>
        <v>144</v>
      </c>
      <c r="E39" s="90">
        <v>67</v>
      </c>
      <c r="F39" s="90">
        <v>65</v>
      </c>
      <c r="G39" s="90">
        <v>0</v>
      </c>
      <c r="H39" s="89">
        <v>132</v>
      </c>
      <c r="I39" s="90">
        <v>69</v>
      </c>
      <c r="J39" s="90">
        <v>66</v>
      </c>
      <c r="K39" s="90">
        <v>39</v>
      </c>
      <c r="L39" s="89">
        <v>174</v>
      </c>
      <c r="M39" s="90">
        <v>70</v>
      </c>
      <c r="N39" s="90">
        <v>70</v>
      </c>
      <c r="O39" s="90">
        <v>28</v>
      </c>
      <c r="P39" s="89">
        <f t="shared" si="0"/>
        <v>168</v>
      </c>
    </row>
    <row r="40" spans="1:16" x14ac:dyDescent="0.25">
      <c r="A40" s="14">
        <v>31</v>
      </c>
      <c r="B40" s="78" t="str">
        <f>'REGISTRATION fill in'!C41</f>
        <v>Kaspars Skrinda</v>
      </c>
      <c r="C40" s="78" t="str">
        <f>'REGISTRATION fill in'!D41</f>
        <v>BMW 328</v>
      </c>
      <c r="D40" s="77">
        <f>'REGISTRATION fill in'!E41</f>
        <v>145</v>
      </c>
      <c r="E40" s="90">
        <v>71</v>
      </c>
      <c r="F40" s="90">
        <v>68</v>
      </c>
      <c r="G40" s="90">
        <v>65</v>
      </c>
      <c r="H40" s="89">
        <v>204</v>
      </c>
      <c r="I40" s="90">
        <v>74</v>
      </c>
      <c r="J40" s="90">
        <v>61</v>
      </c>
      <c r="K40" s="90">
        <v>69</v>
      </c>
      <c r="L40" s="89">
        <v>204</v>
      </c>
      <c r="M40" s="90">
        <v>76</v>
      </c>
      <c r="N40" s="90">
        <v>71</v>
      </c>
      <c r="O40" s="90">
        <v>42</v>
      </c>
      <c r="P40" s="89">
        <f t="shared" si="0"/>
        <v>189</v>
      </c>
    </row>
    <row r="41" spans="1:16" x14ac:dyDescent="0.25">
      <c r="A41" s="14">
        <v>32</v>
      </c>
      <c r="B41" s="78" t="str">
        <f>'REGISTRATION fill in'!C42</f>
        <v>Tomas Makarevičius</v>
      </c>
      <c r="C41" s="78" t="str">
        <f>'REGISTRATION fill in'!D42</f>
        <v>Nissan s14a</v>
      </c>
      <c r="D41" s="77">
        <f>'REGISTRATION fill in'!E42</f>
        <v>150</v>
      </c>
      <c r="E41" s="90">
        <v>70</v>
      </c>
      <c r="F41" s="90">
        <v>65</v>
      </c>
      <c r="G41" s="90">
        <v>67</v>
      </c>
      <c r="H41" s="89">
        <v>202</v>
      </c>
      <c r="I41" s="90">
        <v>67</v>
      </c>
      <c r="J41" s="90">
        <v>35</v>
      </c>
      <c r="K41" s="90">
        <v>26</v>
      </c>
      <c r="L41" s="89">
        <v>128</v>
      </c>
      <c r="M41" s="90">
        <v>69</v>
      </c>
      <c r="N41" s="90">
        <v>66</v>
      </c>
      <c r="O41" s="90">
        <v>69</v>
      </c>
      <c r="P41" s="89">
        <f t="shared" si="0"/>
        <v>204</v>
      </c>
    </row>
    <row r="42" spans="1:16" x14ac:dyDescent="0.25">
      <c r="A42" s="14">
        <v>33</v>
      </c>
      <c r="B42" s="78" t="str">
        <f>'REGISTRATION fill in'!C43</f>
        <v>Arnas Kazokevičius</v>
      </c>
      <c r="C42" s="78" t="str">
        <f>'REGISTRATION fill in'!D43</f>
        <v>Nissan s14a</v>
      </c>
      <c r="D42" s="77">
        <f>'REGISTRATION fill in'!E43</f>
        <v>155</v>
      </c>
      <c r="E42" s="90">
        <v>0</v>
      </c>
      <c r="F42" s="90">
        <v>0</v>
      </c>
      <c r="G42" s="90">
        <v>0</v>
      </c>
      <c r="H42" s="89">
        <v>0</v>
      </c>
      <c r="I42" s="90">
        <v>73</v>
      </c>
      <c r="J42" s="90">
        <v>69</v>
      </c>
      <c r="K42" s="90">
        <v>70</v>
      </c>
      <c r="L42" s="89">
        <v>212</v>
      </c>
      <c r="M42" s="90">
        <v>77</v>
      </c>
      <c r="N42" s="90">
        <v>76</v>
      </c>
      <c r="O42" s="90">
        <v>81</v>
      </c>
      <c r="P42" s="89">
        <f t="shared" ref="P42:P58" si="1">SUM(M42:O42)</f>
        <v>234</v>
      </c>
    </row>
    <row r="43" spans="1:16" x14ac:dyDescent="0.25">
      <c r="A43" s="14">
        <v>34</v>
      </c>
      <c r="B43" s="78">
        <f>'REGISTRATION fill in'!C44</f>
        <v>0</v>
      </c>
      <c r="C43" s="78">
        <f>'REGISTRATION fill in'!D44</f>
        <v>0</v>
      </c>
      <c r="D43" s="77">
        <f>'REGISTRATION fill in'!E44</f>
        <v>0</v>
      </c>
      <c r="E43" s="90">
        <v>0</v>
      </c>
      <c r="F43" s="90">
        <v>0</v>
      </c>
      <c r="G43" s="90">
        <v>0</v>
      </c>
      <c r="H43" s="89">
        <f t="shared" ref="H43:H58" si="2">SUM(E43:G43)</f>
        <v>0</v>
      </c>
      <c r="I43" s="90">
        <v>0</v>
      </c>
      <c r="J43" s="90">
        <v>0</v>
      </c>
      <c r="K43" s="90">
        <v>0</v>
      </c>
      <c r="L43" s="89">
        <f t="shared" ref="L43:L58" si="3">SUM(I43:K43)</f>
        <v>0</v>
      </c>
      <c r="M43" s="90">
        <v>0</v>
      </c>
      <c r="N43" s="90">
        <v>0</v>
      </c>
      <c r="O43" s="90">
        <v>0</v>
      </c>
      <c r="P43" s="89">
        <f t="shared" si="1"/>
        <v>0</v>
      </c>
    </row>
    <row r="44" spans="1:16" x14ac:dyDescent="0.25">
      <c r="A44" s="14">
        <v>35</v>
      </c>
      <c r="B44" s="78">
        <f>'REGISTRATION fill in'!C45</f>
        <v>0</v>
      </c>
      <c r="C44" s="78">
        <f>'REGISTRATION fill in'!D45</f>
        <v>0</v>
      </c>
      <c r="D44" s="77">
        <f>'REGISTRATION fill in'!E45</f>
        <v>0</v>
      </c>
      <c r="E44" s="90">
        <v>0</v>
      </c>
      <c r="F44" s="90">
        <v>0</v>
      </c>
      <c r="G44" s="90">
        <v>0</v>
      </c>
      <c r="H44" s="89">
        <f t="shared" si="2"/>
        <v>0</v>
      </c>
      <c r="I44" s="90">
        <v>0</v>
      </c>
      <c r="J44" s="90">
        <v>0</v>
      </c>
      <c r="K44" s="90">
        <v>0</v>
      </c>
      <c r="L44" s="89">
        <f t="shared" si="3"/>
        <v>0</v>
      </c>
      <c r="M44" s="90">
        <v>0</v>
      </c>
      <c r="N44" s="90">
        <v>0</v>
      </c>
      <c r="O44" s="90">
        <v>0</v>
      </c>
      <c r="P44" s="89">
        <f t="shared" si="1"/>
        <v>0</v>
      </c>
    </row>
    <row r="45" spans="1:16" x14ac:dyDescent="0.25">
      <c r="A45" s="14">
        <v>36</v>
      </c>
      <c r="B45" s="78">
        <f>'REGISTRATION fill in'!C46</f>
        <v>0</v>
      </c>
      <c r="C45" s="78">
        <f>'REGISTRATION fill in'!D46</f>
        <v>0</v>
      </c>
      <c r="D45" s="77">
        <f>'REGISTRATION fill in'!E46</f>
        <v>0</v>
      </c>
      <c r="E45" s="90">
        <v>0</v>
      </c>
      <c r="F45" s="90">
        <v>0</v>
      </c>
      <c r="G45" s="90">
        <v>0</v>
      </c>
      <c r="H45" s="89">
        <f t="shared" si="2"/>
        <v>0</v>
      </c>
      <c r="I45" s="90">
        <v>0</v>
      </c>
      <c r="J45" s="90">
        <v>0</v>
      </c>
      <c r="K45" s="90">
        <v>0</v>
      </c>
      <c r="L45" s="89">
        <f t="shared" si="3"/>
        <v>0</v>
      </c>
      <c r="M45" s="90">
        <v>0</v>
      </c>
      <c r="N45" s="90">
        <v>0</v>
      </c>
      <c r="O45" s="90">
        <v>0</v>
      </c>
      <c r="P45" s="89">
        <f t="shared" si="1"/>
        <v>0</v>
      </c>
    </row>
    <row r="46" spans="1:16" x14ac:dyDescent="0.25">
      <c r="A46" s="14">
        <v>37</v>
      </c>
      <c r="B46" s="78">
        <f>'REGISTRATION fill in'!C47</f>
        <v>0</v>
      </c>
      <c r="C46" s="78">
        <f>'REGISTRATION fill in'!D47</f>
        <v>0</v>
      </c>
      <c r="D46" s="77">
        <f>'REGISTRATION fill in'!E47</f>
        <v>0</v>
      </c>
      <c r="E46" s="90">
        <v>0</v>
      </c>
      <c r="F46" s="90">
        <v>0</v>
      </c>
      <c r="G46" s="90">
        <v>0</v>
      </c>
      <c r="H46" s="89">
        <f t="shared" si="2"/>
        <v>0</v>
      </c>
      <c r="I46" s="90">
        <v>0</v>
      </c>
      <c r="J46" s="90">
        <v>0</v>
      </c>
      <c r="K46" s="90">
        <v>0</v>
      </c>
      <c r="L46" s="89">
        <f t="shared" si="3"/>
        <v>0</v>
      </c>
      <c r="M46" s="90">
        <v>0</v>
      </c>
      <c r="N46" s="90">
        <v>0</v>
      </c>
      <c r="O46" s="90">
        <v>0</v>
      </c>
      <c r="P46" s="89">
        <f t="shared" si="1"/>
        <v>0</v>
      </c>
    </row>
    <row r="47" spans="1:16" x14ac:dyDescent="0.25">
      <c r="A47" s="14">
        <v>38</v>
      </c>
      <c r="B47" s="78">
        <f>'REGISTRATION fill in'!C48</f>
        <v>0</v>
      </c>
      <c r="C47" s="78">
        <f>'REGISTRATION fill in'!D48</f>
        <v>0</v>
      </c>
      <c r="D47" s="77">
        <f>'REGISTRATION fill in'!E48</f>
        <v>0</v>
      </c>
      <c r="E47" s="90">
        <v>0</v>
      </c>
      <c r="F47" s="90">
        <v>0</v>
      </c>
      <c r="G47" s="90">
        <v>0</v>
      </c>
      <c r="H47" s="89">
        <f t="shared" si="2"/>
        <v>0</v>
      </c>
      <c r="I47" s="90">
        <v>0</v>
      </c>
      <c r="J47" s="90">
        <v>0</v>
      </c>
      <c r="K47" s="90">
        <v>0</v>
      </c>
      <c r="L47" s="89">
        <f t="shared" si="3"/>
        <v>0</v>
      </c>
      <c r="M47" s="90">
        <v>0</v>
      </c>
      <c r="N47" s="90">
        <v>0</v>
      </c>
      <c r="O47" s="90">
        <v>0</v>
      </c>
      <c r="P47" s="89">
        <f t="shared" si="1"/>
        <v>0</v>
      </c>
    </row>
    <row r="48" spans="1:16" x14ac:dyDescent="0.25">
      <c r="A48" s="14">
        <v>39</v>
      </c>
      <c r="B48" s="78">
        <f>'REGISTRATION fill in'!C49</f>
        <v>0</v>
      </c>
      <c r="C48" s="78">
        <f>'REGISTRATION fill in'!D49</f>
        <v>0</v>
      </c>
      <c r="D48" s="77">
        <f>'REGISTRATION fill in'!E49</f>
        <v>0</v>
      </c>
      <c r="E48" s="90">
        <v>0</v>
      </c>
      <c r="F48" s="90">
        <v>0</v>
      </c>
      <c r="G48" s="90">
        <v>0</v>
      </c>
      <c r="H48" s="89">
        <f t="shared" si="2"/>
        <v>0</v>
      </c>
      <c r="I48" s="90">
        <v>0</v>
      </c>
      <c r="J48" s="90">
        <v>0</v>
      </c>
      <c r="K48" s="90">
        <v>0</v>
      </c>
      <c r="L48" s="89">
        <f t="shared" si="3"/>
        <v>0</v>
      </c>
      <c r="M48" s="90">
        <v>0</v>
      </c>
      <c r="N48" s="90">
        <v>0</v>
      </c>
      <c r="O48" s="90">
        <v>0</v>
      </c>
      <c r="P48" s="89">
        <f t="shared" si="1"/>
        <v>0</v>
      </c>
    </row>
    <row r="49" spans="1:16" x14ac:dyDescent="0.25">
      <c r="A49" s="14">
        <v>40</v>
      </c>
      <c r="B49" s="78">
        <f>'REGISTRATION fill in'!C50</f>
        <v>0</v>
      </c>
      <c r="C49" s="78">
        <f>'REGISTRATION fill in'!D50</f>
        <v>0</v>
      </c>
      <c r="D49" s="77">
        <f>'REGISTRATION fill in'!E50</f>
        <v>0</v>
      </c>
      <c r="E49" s="90">
        <v>0</v>
      </c>
      <c r="F49" s="90">
        <v>0</v>
      </c>
      <c r="G49" s="90">
        <v>0</v>
      </c>
      <c r="H49" s="89">
        <f t="shared" si="2"/>
        <v>0</v>
      </c>
      <c r="I49" s="90">
        <v>0</v>
      </c>
      <c r="J49" s="90">
        <v>0</v>
      </c>
      <c r="K49" s="90">
        <v>0</v>
      </c>
      <c r="L49" s="89">
        <f t="shared" si="3"/>
        <v>0</v>
      </c>
      <c r="M49" s="90">
        <v>0</v>
      </c>
      <c r="N49" s="90">
        <v>0</v>
      </c>
      <c r="O49" s="90">
        <v>0</v>
      </c>
      <c r="P49" s="89">
        <f t="shared" si="1"/>
        <v>0</v>
      </c>
    </row>
    <row r="50" spans="1:16" x14ac:dyDescent="0.25">
      <c r="A50" s="14">
        <v>41</v>
      </c>
      <c r="B50" s="78">
        <f>'REGISTRATION fill in'!C51</f>
        <v>0</v>
      </c>
      <c r="C50" s="78">
        <f>'REGISTRATION fill in'!D51</f>
        <v>0</v>
      </c>
      <c r="D50" s="77">
        <f>'REGISTRATION fill in'!E51</f>
        <v>0</v>
      </c>
      <c r="E50" s="90">
        <v>0</v>
      </c>
      <c r="F50" s="90">
        <v>0</v>
      </c>
      <c r="G50" s="90">
        <v>0</v>
      </c>
      <c r="H50" s="89">
        <f t="shared" si="2"/>
        <v>0</v>
      </c>
      <c r="I50" s="90">
        <v>0</v>
      </c>
      <c r="J50" s="90">
        <v>0</v>
      </c>
      <c r="K50" s="90">
        <v>0</v>
      </c>
      <c r="L50" s="89">
        <f t="shared" si="3"/>
        <v>0</v>
      </c>
      <c r="M50" s="90">
        <v>0</v>
      </c>
      <c r="N50" s="90">
        <v>0</v>
      </c>
      <c r="O50" s="90">
        <v>0</v>
      </c>
      <c r="P50" s="89">
        <f t="shared" si="1"/>
        <v>0</v>
      </c>
    </row>
    <row r="51" spans="1:16" x14ac:dyDescent="0.25">
      <c r="A51" s="14">
        <v>42</v>
      </c>
      <c r="B51" s="78">
        <f>'REGISTRATION fill in'!C52</f>
        <v>0</v>
      </c>
      <c r="C51" s="78">
        <f>'REGISTRATION fill in'!D52</f>
        <v>0</v>
      </c>
      <c r="D51" s="77">
        <f>'REGISTRATION fill in'!E52</f>
        <v>0</v>
      </c>
      <c r="E51" s="90">
        <v>0</v>
      </c>
      <c r="F51" s="90">
        <v>0</v>
      </c>
      <c r="G51" s="90">
        <v>0</v>
      </c>
      <c r="H51" s="89">
        <f t="shared" si="2"/>
        <v>0</v>
      </c>
      <c r="I51" s="90">
        <v>0</v>
      </c>
      <c r="J51" s="90">
        <v>0</v>
      </c>
      <c r="K51" s="90">
        <v>0</v>
      </c>
      <c r="L51" s="89">
        <f t="shared" si="3"/>
        <v>0</v>
      </c>
      <c r="M51" s="90">
        <v>0</v>
      </c>
      <c r="N51" s="90">
        <v>0</v>
      </c>
      <c r="O51" s="90">
        <v>0</v>
      </c>
      <c r="P51" s="89">
        <f t="shared" si="1"/>
        <v>0</v>
      </c>
    </row>
    <row r="52" spans="1:16" x14ac:dyDescent="0.25">
      <c r="A52" s="14">
        <v>43</v>
      </c>
      <c r="B52" s="78">
        <f>'REGISTRATION fill in'!C53</f>
        <v>0</v>
      </c>
      <c r="C52" s="78">
        <f>'REGISTRATION fill in'!D53</f>
        <v>0</v>
      </c>
      <c r="D52" s="77">
        <f>'REGISTRATION fill in'!E53</f>
        <v>0</v>
      </c>
      <c r="E52" s="90">
        <v>0</v>
      </c>
      <c r="F52" s="90">
        <v>0</v>
      </c>
      <c r="G52" s="90">
        <v>0</v>
      </c>
      <c r="H52" s="89">
        <f t="shared" si="2"/>
        <v>0</v>
      </c>
      <c r="I52" s="90">
        <v>0</v>
      </c>
      <c r="J52" s="90">
        <v>0</v>
      </c>
      <c r="K52" s="90">
        <v>0</v>
      </c>
      <c r="L52" s="89">
        <f t="shared" si="3"/>
        <v>0</v>
      </c>
      <c r="M52" s="90">
        <v>0</v>
      </c>
      <c r="N52" s="90">
        <v>0</v>
      </c>
      <c r="O52" s="90">
        <v>0</v>
      </c>
      <c r="P52" s="89">
        <f t="shared" si="1"/>
        <v>0</v>
      </c>
    </row>
    <row r="53" spans="1:16" x14ac:dyDescent="0.25">
      <c r="A53" s="14">
        <v>44</v>
      </c>
      <c r="B53" s="78">
        <f>'REGISTRATION fill in'!C54</f>
        <v>0</v>
      </c>
      <c r="C53" s="78">
        <f>'REGISTRATION fill in'!D54</f>
        <v>0</v>
      </c>
      <c r="D53" s="77">
        <f>'REGISTRATION fill in'!E54</f>
        <v>0</v>
      </c>
      <c r="E53" s="90">
        <v>0</v>
      </c>
      <c r="F53" s="90">
        <v>0</v>
      </c>
      <c r="G53" s="90">
        <v>0</v>
      </c>
      <c r="H53" s="89">
        <f t="shared" si="2"/>
        <v>0</v>
      </c>
      <c r="I53" s="90">
        <v>0</v>
      </c>
      <c r="J53" s="90">
        <v>0</v>
      </c>
      <c r="K53" s="90">
        <v>0</v>
      </c>
      <c r="L53" s="89">
        <f t="shared" si="3"/>
        <v>0</v>
      </c>
      <c r="M53" s="90">
        <v>0</v>
      </c>
      <c r="N53" s="90">
        <v>0</v>
      </c>
      <c r="O53" s="90">
        <v>0</v>
      </c>
      <c r="P53" s="89">
        <f t="shared" si="1"/>
        <v>0</v>
      </c>
    </row>
    <row r="54" spans="1:16" x14ac:dyDescent="0.25">
      <c r="A54" s="14">
        <v>45</v>
      </c>
      <c r="B54" s="78">
        <f>'REGISTRATION fill in'!C55</f>
        <v>0</v>
      </c>
      <c r="C54" s="78">
        <f>'REGISTRATION fill in'!D55</f>
        <v>0</v>
      </c>
      <c r="D54" s="77">
        <f>'REGISTRATION fill in'!E55</f>
        <v>0</v>
      </c>
      <c r="E54" s="90">
        <v>0</v>
      </c>
      <c r="F54" s="90">
        <v>0</v>
      </c>
      <c r="G54" s="90">
        <v>0</v>
      </c>
      <c r="H54" s="89">
        <f t="shared" si="2"/>
        <v>0</v>
      </c>
      <c r="I54" s="90">
        <v>0</v>
      </c>
      <c r="J54" s="90">
        <v>0</v>
      </c>
      <c r="K54" s="90">
        <v>0</v>
      </c>
      <c r="L54" s="89">
        <f t="shared" si="3"/>
        <v>0</v>
      </c>
      <c r="M54" s="90">
        <v>0</v>
      </c>
      <c r="N54" s="90">
        <v>0</v>
      </c>
      <c r="O54" s="90">
        <v>0</v>
      </c>
      <c r="P54" s="89">
        <f t="shared" si="1"/>
        <v>0</v>
      </c>
    </row>
    <row r="55" spans="1:16" x14ac:dyDescent="0.25">
      <c r="A55" s="14">
        <v>46</v>
      </c>
      <c r="B55" s="78">
        <f>'REGISTRATION fill in'!C56</f>
        <v>0</v>
      </c>
      <c r="C55" s="78">
        <f>'REGISTRATION fill in'!D56</f>
        <v>0</v>
      </c>
      <c r="D55" s="77">
        <f>'REGISTRATION fill in'!E56</f>
        <v>0</v>
      </c>
      <c r="E55" s="90">
        <v>0</v>
      </c>
      <c r="F55" s="90">
        <v>0</v>
      </c>
      <c r="G55" s="90">
        <v>0</v>
      </c>
      <c r="H55" s="89">
        <f t="shared" si="2"/>
        <v>0</v>
      </c>
      <c r="I55" s="90">
        <v>0</v>
      </c>
      <c r="J55" s="90">
        <v>0</v>
      </c>
      <c r="K55" s="90">
        <v>0</v>
      </c>
      <c r="L55" s="89">
        <f t="shared" si="3"/>
        <v>0</v>
      </c>
      <c r="M55" s="90">
        <v>0</v>
      </c>
      <c r="N55" s="90">
        <v>0</v>
      </c>
      <c r="O55" s="90">
        <v>0</v>
      </c>
      <c r="P55" s="89">
        <f t="shared" si="1"/>
        <v>0</v>
      </c>
    </row>
    <row r="56" spans="1:16" x14ac:dyDescent="0.25">
      <c r="A56" s="14">
        <v>47</v>
      </c>
      <c r="B56" s="78">
        <f>'REGISTRATION fill in'!C57</f>
        <v>0</v>
      </c>
      <c r="C56" s="78">
        <f>'REGISTRATION fill in'!D57</f>
        <v>0</v>
      </c>
      <c r="D56" s="77">
        <f>'REGISTRATION fill in'!E57</f>
        <v>0</v>
      </c>
      <c r="E56" s="90">
        <v>0</v>
      </c>
      <c r="F56" s="90">
        <v>0</v>
      </c>
      <c r="G56" s="90">
        <v>0</v>
      </c>
      <c r="H56" s="89">
        <f t="shared" si="2"/>
        <v>0</v>
      </c>
      <c r="I56" s="90">
        <v>0</v>
      </c>
      <c r="J56" s="90">
        <v>0</v>
      </c>
      <c r="K56" s="90">
        <v>0</v>
      </c>
      <c r="L56" s="89">
        <f t="shared" si="3"/>
        <v>0</v>
      </c>
      <c r="M56" s="90">
        <v>0</v>
      </c>
      <c r="N56" s="90">
        <v>0</v>
      </c>
      <c r="O56" s="90">
        <v>0</v>
      </c>
      <c r="P56" s="89">
        <f t="shared" si="1"/>
        <v>0</v>
      </c>
    </row>
    <row r="57" spans="1:16" x14ac:dyDescent="0.25">
      <c r="A57" s="14">
        <v>48</v>
      </c>
      <c r="B57" s="78">
        <f>'REGISTRATION fill in'!C58</f>
        <v>0</v>
      </c>
      <c r="C57" s="78">
        <f>'REGISTRATION fill in'!D58</f>
        <v>0</v>
      </c>
      <c r="D57" s="77">
        <f>'REGISTRATION fill in'!E58</f>
        <v>0</v>
      </c>
      <c r="E57" s="90">
        <v>0</v>
      </c>
      <c r="F57" s="90">
        <v>0</v>
      </c>
      <c r="G57" s="90">
        <v>0</v>
      </c>
      <c r="H57" s="89">
        <f t="shared" si="2"/>
        <v>0</v>
      </c>
      <c r="I57" s="90">
        <v>0</v>
      </c>
      <c r="J57" s="90">
        <v>0</v>
      </c>
      <c r="K57" s="90">
        <v>0</v>
      </c>
      <c r="L57" s="89">
        <f t="shared" si="3"/>
        <v>0</v>
      </c>
      <c r="M57" s="90">
        <v>0</v>
      </c>
      <c r="N57" s="90">
        <v>0</v>
      </c>
      <c r="O57" s="90">
        <v>0</v>
      </c>
      <c r="P57" s="89">
        <f t="shared" si="1"/>
        <v>0</v>
      </c>
    </row>
    <row r="58" spans="1:16" x14ac:dyDescent="0.25">
      <c r="A58" s="14">
        <v>49</v>
      </c>
      <c r="B58" s="78">
        <f>'REGISTRATION fill in'!C59</f>
        <v>0</v>
      </c>
      <c r="C58" s="78">
        <f>'REGISTRATION fill in'!D59</f>
        <v>0</v>
      </c>
      <c r="D58" s="77">
        <f>'REGISTRATION fill in'!E59</f>
        <v>0</v>
      </c>
      <c r="E58" s="90">
        <v>0</v>
      </c>
      <c r="F58" s="90">
        <v>0</v>
      </c>
      <c r="G58" s="90">
        <v>0</v>
      </c>
      <c r="H58" s="89">
        <f t="shared" si="2"/>
        <v>0</v>
      </c>
      <c r="I58" s="90">
        <v>0</v>
      </c>
      <c r="J58" s="90">
        <v>0</v>
      </c>
      <c r="K58" s="90">
        <v>0</v>
      </c>
      <c r="L58" s="89">
        <f t="shared" si="3"/>
        <v>0</v>
      </c>
      <c r="M58" s="90">
        <v>0</v>
      </c>
      <c r="N58" s="90">
        <v>0</v>
      </c>
      <c r="O58" s="90">
        <v>0</v>
      </c>
      <c r="P58" s="89">
        <f t="shared" si="1"/>
        <v>0</v>
      </c>
    </row>
  </sheetData>
  <sheetProtection selectLockedCells="1" selectUnlockedCells="1"/>
  <mergeCells count="9">
    <mergeCell ref="B7:E7"/>
    <mergeCell ref="I4:L4"/>
    <mergeCell ref="N6:O6"/>
    <mergeCell ref="N7:O7"/>
    <mergeCell ref="B6:E6"/>
    <mergeCell ref="F6:G6"/>
    <mergeCell ref="F7:G7"/>
    <mergeCell ref="J6:K6"/>
    <mergeCell ref="J7:K7"/>
  </mergeCells>
  <pageMargins left="0.25" right="0.25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0"/>
  <sheetViews>
    <sheetView workbookViewId="0">
      <selection activeCell="J5" sqref="J5"/>
    </sheetView>
  </sheetViews>
  <sheetFormatPr defaultColWidth="8.5703125" defaultRowHeight="15" x14ac:dyDescent="0.25"/>
  <cols>
    <col min="1" max="1" width="4" style="1" customWidth="1"/>
    <col min="2" max="2" width="27.42578125" style="2" customWidth="1"/>
    <col min="3" max="3" width="20.5703125" style="2" customWidth="1"/>
    <col min="4" max="4" width="11" style="1" customWidth="1"/>
    <col min="5" max="5" width="9.7109375" style="73" customWidth="1"/>
    <col min="6" max="8" width="9.140625" style="73" customWidth="1"/>
    <col min="9" max="9" width="5.85546875" style="2" customWidth="1"/>
    <col min="10" max="16384" width="8.5703125" style="2"/>
  </cols>
  <sheetData>
    <row r="3" spans="1:9" x14ac:dyDescent="0.25">
      <c r="C3" s="87"/>
    </row>
    <row r="4" spans="1:9" ht="21" x14ac:dyDescent="0.35">
      <c r="C4" s="34"/>
    </row>
    <row r="5" spans="1:9" x14ac:dyDescent="0.25">
      <c r="F5" s="111"/>
      <c r="G5" s="111"/>
      <c r="H5" s="111"/>
    </row>
    <row r="6" spans="1:9" x14ac:dyDescent="0.25">
      <c r="F6" s="86"/>
      <c r="G6" s="86"/>
      <c r="H6" s="86"/>
    </row>
    <row r="7" spans="1:9" ht="21.75" customHeight="1" x14ac:dyDescent="0.35">
      <c r="B7" s="112" t="s">
        <v>67</v>
      </c>
      <c r="C7" s="112"/>
      <c r="D7" s="112"/>
      <c r="E7" s="84" t="s">
        <v>66</v>
      </c>
      <c r="F7" s="113"/>
      <c r="G7" s="113"/>
      <c r="H7" s="113"/>
    </row>
    <row r="8" spans="1:9" ht="21.75" customHeight="1" x14ac:dyDescent="0.25">
      <c r="B8" s="105" t="s">
        <v>65</v>
      </c>
      <c r="C8" s="105"/>
      <c r="D8" s="114"/>
      <c r="E8" s="84" t="s">
        <v>64</v>
      </c>
      <c r="F8" s="108"/>
      <c r="G8" s="109"/>
      <c r="H8" s="110"/>
    </row>
    <row r="9" spans="1:9" ht="21.75" customHeight="1" x14ac:dyDescent="0.25">
      <c r="B9" s="6"/>
      <c r="C9" s="85"/>
      <c r="E9" s="84" t="s">
        <v>63</v>
      </c>
      <c r="F9" s="108"/>
      <c r="G9" s="109"/>
      <c r="H9" s="110"/>
    </row>
    <row r="11" spans="1:9" ht="21.75" thickBot="1" x14ac:dyDescent="0.3">
      <c r="A11" s="14" t="s">
        <v>31</v>
      </c>
      <c r="B11" s="83" t="s">
        <v>32</v>
      </c>
      <c r="C11" s="83" t="s">
        <v>62</v>
      </c>
      <c r="D11" s="82" t="s">
        <v>61</v>
      </c>
      <c r="E11" s="81" t="s">
        <v>60</v>
      </c>
      <c r="F11" s="81" t="s">
        <v>59</v>
      </c>
      <c r="G11" s="81" t="s">
        <v>58</v>
      </c>
      <c r="H11" s="80" t="s">
        <v>48</v>
      </c>
    </row>
    <row r="12" spans="1:9" x14ac:dyDescent="0.25">
      <c r="A12" s="14">
        <v>1</v>
      </c>
      <c r="B12" s="78" t="str">
        <f>'REGISTRATION fill in'!C11</f>
        <v>Arturs Miskinis</v>
      </c>
      <c r="C12" s="78" t="str">
        <f>'REGISTRATION fill in'!D11</f>
        <v>BMW e36</v>
      </c>
      <c r="D12" s="77">
        <f>'REGISTRATION fill in'!E11</f>
        <v>101</v>
      </c>
      <c r="E12" s="76">
        <f>AVERAGE('JUDGYING fill in'!E10:G10)</f>
        <v>56.666666666666664</v>
      </c>
      <c r="F12" s="76">
        <f>AVERAGE('JUDGYING fill in'!I10:K10)</f>
        <v>72.666666666666671</v>
      </c>
      <c r="G12" s="76">
        <f>AVERAGE('JUDGYING fill in'!M10:O10)</f>
        <v>76.333333333333329</v>
      </c>
      <c r="H12" s="75">
        <f t="shared" ref="H12:H43" si="0">MAX(E12:G12)</f>
        <v>76.333333333333329</v>
      </c>
      <c r="I12" s="79"/>
    </row>
    <row r="13" spans="1:9" x14ac:dyDescent="0.25">
      <c r="A13" s="14">
        <v>2</v>
      </c>
      <c r="B13" s="78" t="str">
        <f>'REGISTRATION fill in'!C12</f>
        <v>Arnas Dyburis</v>
      </c>
      <c r="C13" s="78" t="str">
        <f>'REGISTRATION fill in'!D12</f>
        <v>Nissan 180sx</v>
      </c>
      <c r="D13" s="77">
        <f>'REGISTRATION fill in'!E12</f>
        <v>102</v>
      </c>
      <c r="E13" s="76">
        <f>AVERAGE('JUDGYING fill in'!E11:G11)</f>
        <v>55.333333333333336</v>
      </c>
      <c r="F13" s="76">
        <f>AVERAGE('JUDGYING fill in'!I11:K11)</f>
        <v>68</v>
      </c>
      <c r="G13" s="76">
        <f>AVERAGE('JUDGYING fill in'!M11:O11)</f>
        <v>73.333333333333329</v>
      </c>
      <c r="H13" s="75">
        <f t="shared" si="0"/>
        <v>73.333333333333329</v>
      </c>
      <c r="I13" s="79"/>
    </row>
    <row r="14" spans="1:9" x14ac:dyDescent="0.25">
      <c r="A14" s="14">
        <v>3</v>
      </c>
      <c r="B14" s="78" t="str">
        <f>'REGISTRATION fill in'!C13</f>
        <v>Gediminas Levickas</v>
      </c>
      <c r="C14" s="78" t="str">
        <f>'REGISTRATION fill in'!D13</f>
        <v>Nissan 200sx</v>
      </c>
      <c r="D14" s="77">
        <f>'REGISTRATION fill in'!E13</f>
        <v>103</v>
      </c>
      <c r="E14" s="76">
        <f>AVERAGE('JUDGYING fill in'!E12:G12)</f>
        <v>63.333333333333336</v>
      </c>
      <c r="F14" s="76">
        <f>AVERAGE('JUDGYING fill in'!I12:K12)</f>
        <v>90.666666666666671</v>
      </c>
      <c r="G14" s="76">
        <f>AVERAGE('JUDGYING fill in'!M12:O12)</f>
        <v>0</v>
      </c>
      <c r="H14" s="75">
        <f t="shared" si="0"/>
        <v>90.666666666666671</v>
      </c>
      <c r="I14" s="79"/>
    </row>
    <row r="15" spans="1:9" x14ac:dyDescent="0.25">
      <c r="A15" s="14">
        <v>4</v>
      </c>
      <c r="B15" s="78" t="str">
        <f>'REGISTRATION fill in'!C14</f>
        <v>Andrius Poška</v>
      </c>
      <c r="C15" s="78" t="str">
        <f>'REGISTRATION fill in'!D14</f>
        <v>BMW 340</v>
      </c>
      <c r="D15" s="77">
        <f>'REGISTRATION fill in'!E14</f>
        <v>104</v>
      </c>
      <c r="E15" s="76">
        <f>AVERAGE('JUDGYING fill in'!E13:G13)</f>
        <v>72.666666666666671</v>
      </c>
      <c r="F15" s="76">
        <f>AVERAGE('JUDGYING fill in'!I13:K13)</f>
        <v>64.666666666666671</v>
      </c>
      <c r="G15" s="76">
        <f>AVERAGE('JUDGYING fill in'!M13:O13)</f>
        <v>71</v>
      </c>
      <c r="H15" s="75">
        <f t="shared" si="0"/>
        <v>72.666666666666671</v>
      </c>
      <c r="I15" s="79"/>
    </row>
    <row r="16" spans="1:9" x14ac:dyDescent="0.25">
      <c r="A16" s="14">
        <v>5</v>
      </c>
      <c r="B16" s="78" t="str">
        <f>'REGISTRATION fill in'!C15</f>
        <v>Mindaugas Cibulskis</v>
      </c>
      <c r="C16" s="78" t="str">
        <f>'REGISTRATION fill in'!D15</f>
        <v>BMW 335D</v>
      </c>
      <c r="D16" s="77">
        <f>'REGISTRATION fill in'!E15</f>
        <v>105</v>
      </c>
      <c r="E16" s="76">
        <f>AVERAGE('JUDGYING fill in'!E14:G14)</f>
        <v>62</v>
      </c>
      <c r="F16" s="76">
        <f>AVERAGE('JUDGYING fill in'!I14:K14)</f>
        <v>74.666666666666671</v>
      </c>
      <c r="G16" s="76">
        <f>AVERAGE('JUDGYING fill in'!M14:O14)</f>
        <v>74</v>
      </c>
      <c r="H16" s="75">
        <f t="shared" si="0"/>
        <v>74.666666666666671</v>
      </c>
      <c r="I16" s="74"/>
    </row>
    <row r="17" spans="1:9" x14ac:dyDescent="0.25">
      <c r="A17" s="14">
        <v>6</v>
      </c>
      <c r="B17" s="78" t="str">
        <f>'REGISTRATION fill in'!C16</f>
        <v>Dovydas Čirba</v>
      </c>
      <c r="C17" s="78" t="str">
        <f>'REGISTRATION fill in'!D16</f>
        <v>BMW e36</v>
      </c>
      <c r="D17" s="77">
        <f>'REGISTRATION fill in'!E16</f>
        <v>106</v>
      </c>
      <c r="E17" s="76">
        <f>AVERAGE('JUDGYING fill in'!E15:G15)</f>
        <v>70.333333333333329</v>
      </c>
      <c r="F17" s="76">
        <f>AVERAGE('JUDGYING fill in'!I15:K15)</f>
        <v>78.333333333333329</v>
      </c>
      <c r="G17" s="76">
        <f>AVERAGE('JUDGYING fill in'!M15:O15)</f>
        <v>81</v>
      </c>
      <c r="H17" s="75">
        <f t="shared" si="0"/>
        <v>81</v>
      </c>
      <c r="I17" s="74">
        <f t="shared" ref="I17:I60" si="1">RANK(H17,H$12:H$60)</f>
        <v>10</v>
      </c>
    </row>
    <row r="18" spans="1:9" x14ac:dyDescent="0.25">
      <c r="A18" s="14">
        <v>7</v>
      </c>
      <c r="B18" s="78" t="str">
        <f>'REGISTRATION fill in'!C17</f>
        <v>Lukas Garlevičius</v>
      </c>
      <c r="C18" s="78" t="str">
        <f>'REGISTRATION fill in'!D17</f>
        <v>Nissan PS13</v>
      </c>
      <c r="D18" s="77">
        <f>'REGISTRATION fill in'!E17</f>
        <v>108</v>
      </c>
      <c r="E18" s="76">
        <f>AVERAGE('JUDGYING fill in'!E16:G16)</f>
        <v>82.666666666666671</v>
      </c>
      <c r="F18" s="76">
        <f>AVERAGE('JUDGYING fill in'!I16:K16)</f>
        <v>87.333333333333329</v>
      </c>
      <c r="G18" s="76">
        <f>AVERAGE('JUDGYING fill in'!M16:O16)</f>
        <v>83.333333333333329</v>
      </c>
      <c r="H18" s="75">
        <f t="shared" si="0"/>
        <v>87.333333333333329</v>
      </c>
      <c r="I18" s="74">
        <f t="shared" si="1"/>
        <v>4</v>
      </c>
    </row>
    <row r="19" spans="1:9" x14ac:dyDescent="0.25">
      <c r="A19" s="14">
        <v>8</v>
      </c>
      <c r="B19" s="78" t="str">
        <f>'REGISTRATION fill in'!C18</f>
        <v>Artūras Ravluškevičius</v>
      </c>
      <c r="C19" s="78" t="str">
        <f>'REGISTRATION fill in'!D18</f>
        <v>BMW M3</v>
      </c>
      <c r="D19" s="77">
        <f>'REGISTRATION fill in'!E18</f>
        <v>109</v>
      </c>
      <c r="E19" s="76">
        <f>AVERAGE('JUDGYING fill in'!E17:G17)</f>
        <v>84.333333333333329</v>
      </c>
      <c r="F19" s="76">
        <f>AVERAGE('JUDGYING fill in'!I17:K17)</f>
        <v>85</v>
      </c>
      <c r="G19" s="76">
        <f>AVERAGE('JUDGYING fill in'!M17:O17)</f>
        <v>88</v>
      </c>
      <c r="H19" s="75">
        <f t="shared" si="0"/>
        <v>88</v>
      </c>
      <c r="I19" s="74">
        <f t="shared" si="1"/>
        <v>3</v>
      </c>
    </row>
    <row r="20" spans="1:9" x14ac:dyDescent="0.25">
      <c r="A20" s="14">
        <v>9</v>
      </c>
      <c r="B20" s="78" t="str">
        <f>'REGISTRATION fill in'!C19</f>
        <v>Benediktas Čirba</v>
      </c>
      <c r="C20" s="78" t="str">
        <f>'REGISTRATION fill in'!D19</f>
        <v>Nissan 200sx</v>
      </c>
      <c r="D20" s="77">
        <f>'REGISTRATION fill in'!E19</f>
        <v>111</v>
      </c>
      <c r="E20" s="76">
        <f>AVERAGE('JUDGYING fill in'!E18:G18)</f>
        <v>73.333333333333329</v>
      </c>
      <c r="F20" s="76">
        <f>AVERAGE('JUDGYING fill in'!I18:K18)</f>
        <v>84</v>
      </c>
      <c r="G20" s="76">
        <f>AVERAGE('JUDGYING fill in'!M18:O18)</f>
        <v>88.666666666666671</v>
      </c>
      <c r="H20" s="75">
        <f t="shared" si="0"/>
        <v>88.666666666666671</v>
      </c>
      <c r="I20" s="74">
        <f t="shared" si="1"/>
        <v>2</v>
      </c>
    </row>
    <row r="21" spans="1:9" x14ac:dyDescent="0.25">
      <c r="A21" s="14">
        <v>10</v>
      </c>
      <c r="B21" s="78" t="str">
        <f>'REGISTRATION fill in'!C20</f>
        <v>Denis Bryšnikov</v>
      </c>
      <c r="C21" s="78" t="str">
        <f>'REGISTRATION fill in'!D20</f>
        <v>BMW 3</v>
      </c>
      <c r="D21" s="77">
        <f>'REGISTRATION fill in'!E20</f>
        <v>112</v>
      </c>
      <c r="E21" s="76">
        <f>AVERAGE('JUDGYING fill in'!E19:G19)</f>
        <v>0</v>
      </c>
      <c r="F21" s="76">
        <f>AVERAGE('JUDGYING fill in'!I19:K19)</f>
        <v>0</v>
      </c>
      <c r="G21" s="76">
        <f>AVERAGE('JUDGYING fill in'!M19:O19)</f>
        <v>0</v>
      </c>
      <c r="H21" s="75">
        <f t="shared" si="0"/>
        <v>0</v>
      </c>
      <c r="I21" s="74">
        <f t="shared" si="1"/>
        <v>32</v>
      </c>
    </row>
    <row r="22" spans="1:9" x14ac:dyDescent="0.25">
      <c r="A22" s="14">
        <v>11</v>
      </c>
      <c r="B22" s="78" t="str">
        <f>'REGISTRATION fill in'!C21</f>
        <v>Marius Vytė</v>
      </c>
      <c r="C22" s="78" t="str">
        <f>'REGISTRATION fill in'!D21</f>
        <v>BMW e36</v>
      </c>
      <c r="D22" s="77">
        <f>'REGISTRATION fill in'!E21</f>
        <v>113</v>
      </c>
      <c r="E22" s="76">
        <f>AVERAGE('JUDGYING fill in'!E20:G20)</f>
        <v>47.666666666666664</v>
      </c>
      <c r="F22" s="76">
        <f>AVERAGE('JUDGYING fill in'!I20:K20)</f>
        <v>57.333333333333336</v>
      </c>
      <c r="G22" s="76">
        <f>AVERAGE('JUDGYING fill in'!M20:O20)</f>
        <v>60</v>
      </c>
      <c r="H22" s="75">
        <f t="shared" si="0"/>
        <v>60</v>
      </c>
      <c r="I22" s="74">
        <f t="shared" si="1"/>
        <v>25</v>
      </c>
    </row>
    <row r="23" spans="1:9" x14ac:dyDescent="0.25">
      <c r="A23" s="14">
        <v>12</v>
      </c>
      <c r="B23" s="78" t="str">
        <f>'REGISTRATION fill in'!C22</f>
        <v>Paulius Petraitis</v>
      </c>
      <c r="C23" s="78" t="str">
        <f>'REGISTRATION fill in'!D22</f>
        <v>BMW 330ci</v>
      </c>
      <c r="D23" s="77">
        <f>'REGISTRATION fill in'!E22</f>
        <v>114</v>
      </c>
      <c r="E23" s="76">
        <f>AVERAGE('JUDGYING fill in'!E21:G21)</f>
        <v>0</v>
      </c>
      <c r="F23" s="76">
        <f>AVERAGE('JUDGYING fill in'!I21:K21)</f>
        <v>44.333333333333336</v>
      </c>
      <c r="G23" s="76">
        <f>AVERAGE('JUDGYING fill in'!M21:O21)</f>
        <v>58</v>
      </c>
      <c r="H23" s="75">
        <f t="shared" si="0"/>
        <v>58</v>
      </c>
      <c r="I23" s="74">
        <f t="shared" si="1"/>
        <v>27</v>
      </c>
    </row>
    <row r="24" spans="1:9" x14ac:dyDescent="0.25">
      <c r="A24" s="14">
        <v>13</v>
      </c>
      <c r="B24" s="78" t="str">
        <f>'REGISTRATION fill in'!C23</f>
        <v>Gediminas Ivanauskas</v>
      </c>
      <c r="C24" s="78" t="str">
        <f>'REGISTRATION fill in'!D23</f>
        <v>Nissan 200sx</v>
      </c>
      <c r="D24" s="77">
        <f>'REGISTRATION fill in'!E23</f>
        <v>115</v>
      </c>
      <c r="E24" s="76">
        <f>AVERAGE('JUDGYING fill in'!E22:G22)</f>
        <v>67.666666666666671</v>
      </c>
      <c r="F24" s="76">
        <f>AVERAGE('JUDGYING fill in'!I22:K22)</f>
        <v>68</v>
      </c>
      <c r="G24" s="76">
        <f>AVERAGE('JUDGYING fill in'!M22:O22)</f>
        <v>0</v>
      </c>
      <c r="H24" s="75">
        <f t="shared" si="0"/>
        <v>68</v>
      </c>
      <c r="I24" s="74">
        <f t="shared" si="1"/>
        <v>20</v>
      </c>
    </row>
    <row r="25" spans="1:9" x14ac:dyDescent="0.25">
      <c r="A25" s="14">
        <v>14</v>
      </c>
      <c r="B25" s="78" t="str">
        <f>'REGISTRATION fill in'!C24</f>
        <v>Donatas Macpreikšas</v>
      </c>
      <c r="C25" s="78" t="str">
        <f>'REGISTRATION fill in'!D24</f>
        <v>BMW e30</v>
      </c>
      <c r="D25" s="77">
        <f>'REGISTRATION fill in'!E24</f>
        <v>117</v>
      </c>
      <c r="E25" s="76">
        <f>AVERAGE('JUDGYING fill in'!E23:G23)</f>
        <v>0</v>
      </c>
      <c r="F25" s="76">
        <f>AVERAGE('JUDGYING fill in'!I23:K23)</f>
        <v>0</v>
      </c>
      <c r="G25" s="76">
        <f>AVERAGE('JUDGYING fill in'!M23:O23)</f>
        <v>0</v>
      </c>
      <c r="H25" s="75">
        <f t="shared" si="0"/>
        <v>0</v>
      </c>
      <c r="I25" s="74">
        <f t="shared" si="1"/>
        <v>32</v>
      </c>
    </row>
    <row r="26" spans="1:9" x14ac:dyDescent="0.25">
      <c r="A26" s="14">
        <v>15</v>
      </c>
      <c r="B26" s="78" t="str">
        <f>'REGISTRATION fill in'!C25</f>
        <v>Tomas Duoplys</v>
      </c>
      <c r="C26" s="78" t="str">
        <f>'REGISTRATION fill in'!D25</f>
        <v>Mazda RX-8</v>
      </c>
      <c r="D26" s="77">
        <f>'REGISTRATION fill in'!E25</f>
        <v>118</v>
      </c>
      <c r="E26" s="76">
        <f>AVERAGE('JUDGYING fill in'!E24:G24)</f>
        <v>47.666666666666664</v>
      </c>
      <c r="F26" s="76">
        <f>AVERAGE('JUDGYING fill in'!I24:K24)</f>
        <v>43.333333333333336</v>
      </c>
      <c r="G26" s="76">
        <f>AVERAGE('JUDGYING fill in'!M24:O24)</f>
        <v>51</v>
      </c>
      <c r="H26" s="75">
        <f t="shared" si="0"/>
        <v>51</v>
      </c>
      <c r="I26" s="74">
        <f t="shared" si="1"/>
        <v>29</v>
      </c>
    </row>
    <row r="27" spans="1:9" x14ac:dyDescent="0.25">
      <c r="A27" s="14">
        <v>16</v>
      </c>
      <c r="B27" s="78" t="str">
        <f>'REGISTRATION fill in'!C26</f>
        <v>Edgaras Valadka</v>
      </c>
      <c r="C27" s="78" t="str">
        <f>'REGISTRATION fill in'!D26</f>
        <v>BMW e30</v>
      </c>
      <c r="D27" s="77">
        <f>'REGISTRATION fill in'!E26</f>
        <v>119</v>
      </c>
      <c r="E27" s="76">
        <f>AVERAGE('JUDGYING fill in'!E25:G25)</f>
        <v>50.333333333333336</v>
      </c>
      <c r="F27" s="76">
        <f>AVERAGE('JUDGYING fill in'!I25:K25)</f>
        <v>57.666666666666664</v>
      </c>
      <c r="G27" s="76">
        <f>AVERAGE('JUDGYING fill in'!M25:O25)</f>
        <v>58.333333333333336</v>
      </c>
      <c r="H27" s="75">
        <f t="shared" si="0"/>
        <v>58.333333333333336</v>
      </c>
      <c r="I27" s="74">
        <f t="shared" si="1"/>
        <v>26</v>
      </c>
    </row>
    <row r="28" spans="1:9" x14ac:dyDescent="0.25">
      <c r="A28" s="14">
        <v>17</v>
      </c>
      <c r="B28" s="78" t="str">
        <f>'REGISTRATION fill in'!C27</f>
        <v>Andrėj Osadčij</v>
      </c>
      <c r="C28" s="78" t="str">
        <f>'REGISTRATION fill in'!D27</f>
        <v>BMW e30</v>
      </c>
      <c r="D28" s="77">
        <f>'REGISTRATION fill in'!E27</f>
        <v>123</v>
      </c>
      <c r="E28" s="76">
        <f>AVERAGE('JUDGYING fill in'!E26:G26)</f>
        <v>0</v>
      </c>
      <c r="F28" s="76">
        <f>AVERAGE('JUDGYING fill in'!I26:K26)</f>
        <v>70.666666666666671</v>
      </c>
      <c r="G28" s="76">
        <f>AVERAGE('JUDGYING fill in'!M26:O26)</f>
        <v>72.333333333333329</v>
      </c>
      <c r="H28" s="75">
        <f t="shared" si="0"/>
        <v>72.333333333333329</v>
      </c>
      <c r="I28" s="74">
        <f t="shared" si="1"/>
        <v>19</v>
      </c>
    </row>
    <row r="29" spans="1:9" x14ac:dyDescent="0.25">
      <c r="A29" s="14">
        <v>18</v>
      </c>
      <c r="B29" s="78" t="str">
        <f>'REGISTRATION fill in'!C28</f>
        <v>Aurimas Vaškelis</v>
      </c>
      <c r="C29" s="78" t="str">
        <f>'REGISTRATION fill in'!D28</f>
        <v>BMW 325</v>
      </c>
      <c r="D29" s="77">
        <f>'REGISTRATION fill in'!E28</f>
        <v>129</v>
      </c>
      <c r="E29" s="76">
        <f>AVERAGE('JUDGYING fill in'!E27:G27)</f>
        <v>82.333333333333329</v>
      </c>
      <c r="F29" s="76">
        <f>AVERAGE('JUDGYING fill in'!I27:K27)</f>
        <v>82.333333333333329</v>
      </c>
      <c r="G29" s="76">
        <f>AVERAGE('JUDGYING fill in'!M27:O27)</f>
        <v>74</v>
      </c>
      <c r="H29" s="75">
        <f t="shared" si="0"/>
        <v>82.333333333333329</v>
      </c>
      <c r="I29" s="74">
        <f t="shared" si="1"/>
        <v>8</v>
      </c>
    </row>
    <row r="30" spans="1:9" x14ac:dyDescent="0.25">
      <c r="A30" s="14">
        <v>19</v>
      </c>
      <c r="B30" s="78" t="str">
        <f>'REGISTRATION fill in'!C29</f>
        <v>Kęstutis Kelpša</v>
      </c>
      <c r="C30" s="78" t="str">
        <f>'REGISTRATION fill in'!D29</f>
        <v>BMW e36</v>
      </c>
      <c r="D30" s="77">
        <f>'REGISTRATION fill in'!E29</f>
        <v>130</v>
      </c>
      <c r="E30" s="76">
        <f>AVERAGE('JUDGYING fill in'!E28:G28)</f>
        <v>87</v>
      </c>
      <c r="F30" s="76">
        <f>AVERAGE('JUDGYING fill in'!I28:K28)</f>
        <v>84.666666666666671</v>
      </c>
      <c r="G30" s="76">
        <f>AVERAGE('JUDGYING fill in'!M28:O28)</f>
        <v>83.333333333333329</v>
      </c>
      <c r="H30" s="75">
        <f t="shared" si="0"/>
        <v>87</v>
      </c>
      <c r="I30" s="74">
        <f t="shared" si="1"/>
        <v>5</v>
      </c>
    </row>
    <row r="31" spans="1:9" x14ac:dyDescent="0.25">
      <c r="A31" s="14">
        <v>20</v>
      </c>
      <c r="B31" s="78" t="str">
        <f>'REGISTRATION fill in'!C30</f>
        <v>Skirmantas Ruginis</v>
      </c>
      <c r="C31" s="78" t="str">
        <f>'REGISTRATION fill in'!D30</f>
        <v>Mercedes Benz c280</v>
      </c>
      <c r="D31" s="77">
        <f>'REGISTRATION fill in'!E30</f>
        <v>131</v>
      </c>
      <c r="E31" s="76">
        <f>AVERAGE('JUDGYING fill in'!E29:G29)</f>
        <v>0</v>
      </c>
      <c r="F31" s="76">
        <f>AVERAGE('JUDGYING fill in'!I29:K29)</f>
        <v>0</v>
      </c>
      <c r="G31" s="76">
        <f>AVERAGE('JUDGYING fill in'!M29:O29)</f>
        <v>36.666666666666664</v>
      </c>
      <c r="H31" s="75">
        <f t="shared" si="0"/>
        <v>36.666666666666664</v>
      </c>
      <c r="I31" s="74">
        <f t="shared" si="1"/>
        <v>31</v>
      </c>
    </row>
    <row r="32" spans="1:9" x14ac:dyDescent="0.25">
      <c r="A32" s="14">
        <v>21</v>
      </c>
      <c r="B32" s="78" t="str">
        <f>'REGISTRATION fill in'!C31</f>
        <v>Igor Martynov</v>
      </c>
      <c r="C32" s="78" t="str">
        <f>'REGISTRATION fill in'!D31</f>
        <v>BMW 340</v>
      </c>
      <c r="D32" s="77">
        <f>'REGISTRATION fill in'!E31</f>
        <v>132</v>
      </c>
      <c r="E32" s="76">
        <f>AVERAGE('JUDGYING fill in'!E30:G30)</f>
        <v>79</v>
      </c>
      <c r="F32" s="76">
        <f>AVERAGE('JUDGYING fill in'!I30:K30)</f>
        <v>83.666666666666671</v>
      </c>
      <c r="G32" s="76">
        <f>AVERAGE('JUDGYING fill in'!M30:O30)</f>
        <v>27.666666666666668</v>
      </c>
      <c r="H32" s="75">
        <f t="shared" si="0"/>
        <v>83.666666666666671</v>
      </c>
      <c r="I32" s="74">
        <f t="shared" si="1"/>
        <v>7</v>
      </c>
    </row>
    <row r="33" spans="1:9" x14ac:dyDescent="0.25">
      <c r="A33" s="14">
        <v>22</v>
      </c>
      <c r="B33" s="78" t="str">
        <f>'REGISTRATION fill in'!C32</f>
        <v>Arūnas Černevičius</v>
      </c>
      <c r="C33" s="78" t="str">
        <f>'REGISTRATION fill in'!D32</f>
        <v>BMW e36</v>
      </c>
      <c r="D33" s="77">
        <f>'REGISTRATION fill in'!E32</f>
        <v>133</v>
      </c>
      <c r="E33" s="76">
        <f>AVERAGE('JUDGYING fill in'!E31:G31)</f>
        <v>82.333333333333329</v>
      </c>
      <c r="F33" s="76">
        <f>AVERAGE('JUDGYING fill in'!I31:K31)</f>
        <v>87</v>
      </c>
      <c r="G33" s="76">
        <f>AVERAGE('JUDGYING fill in'!M31:O31)</f>
        <v>80.333333333333329</v>
      </c>
      <c r="H33" s="75">
        <f t="shared" si="0"/>
        <v>87</v>
      </c>
      <c r="I33" s="74">
        <f t="shared" si="1"/>
        <v>5</v>
      </c>
    </row>
    <row r="34" spans="1:9" x14ac:dyDescent="0.25">
      <c r="A34" s="14">
        <v>23</v>
      </c>
      <c r="B34" s="78" t="str">
        <f>'REGISTRATION fill in'!C33</f>
        <v>Žilvinas Bardauskas</v>
      </c>
      <c r="C34" s="78" t="str">
        <f>'REGISTRATION fill in'!D33</f>
        <v>Mercedes Benz 190</v>
      </c>
      <c r="D34" s="77">
        <f>'REGISTRATION fill in'!E33</f>
        <v>135</v>
      </c>
      <c r="E34" s="76">
        <f>AVERAGE('JUDGYING fill in'!E32:G32)</f>
        <v>0</v>
      </c>
      <c r="F34" s="76">
        <f>AVERAGE('JUDGYING fill in'!I32:K32)</f>
        <v>68.333333333333329</v>
      </c>
      <c r="G34" s="76">
        <f>AVERAGE('JUDGYING fill in'!M32:O32)</f>
        <v>75</v>
      </c>
      <c r="H34" s="75">
        <f t="shared" si="0"/>
        <v>75</v>
      </c>
      <c r="I34" s="74">
        <f t="shared" si="1"/>
        <v>14</v>
      </c>
    </row>
    <row r="35" spans="1:9" x14ac:dyDescent="0.25">
      <c r="A35" s="14">
        <v>24</v>
      </c>
      <c r="B35" s="78" t="str">
        <f>'REGISTRATION fill in'!C34</f>
        <v>Valdas Vindžigelskis</v>
      </c>
      <c r="C35" s="78" t="str">
        <f>'REGISTRATION fill in'!D34</f>
        <v>BMW e30</v>
      </c>
      <c r="D35" s="77">
        <f>'REGISTRATION fill in'!E34</f>
        <v>136</v>
      </c>
      <c r="E35" s="76">
        <f>AVERAGE('JUDGYING fill in'!E33:G33)</f>
        <v>77.333333333333329</v>
      </c>
      <c r="F35" s="76">
        <f>AVERAGE('JUDGYING fill in'!I33:K33)</f>
        <v>81.666666666666671</v>
      </c>
      <c r="G35" s="76">
        <f>AVERAGE('JUDGYING fill in'!M33:O33)</f>
        <v>80</v>
      </c>
      <c r="H35" s="75">
        <f t="shared" si="0"/>
        <v>81.666666666666671</v>
      </c>
      <c r="I35" s="74">
        <f t="shared" si="1"/>
        <v>9</v>
      </c>
    </row>
    <row r="36" spans="1:9" x14ac:dyDescent="0.25">
      <c r="A36" s="14">
        <v>25</v>
      </c>
      <c r="B36" s="78" t="str">
        <f>'REGISTRATION fill in'!C35</f>
        <v>Evaldas Šiliauskas</v>
      </c>
      <c r="C36" s="78" t="str">
        <f>'REGISTRATION fill in'!D35</f>
        <v>BMW e34</v>
      </c>
      <c r="D36" s="77">
        <f>'REGISTRATION fill in'!E35</f>
        <v>137</v>
      </c>
      <c r="E36" s="76">
        <f>AVERAGE('JUDGYING fill in'!E34:G34)</f>
        <v>65</v>
      </c>
      <c r="F36" s="76">
        <f>AVERAGE('JUDGYING fill in'!I34:K34)</f>
        <v>0</v>
      </c>
      <c r="G36" s="76">
        <f>AVERAGE('JUDGYING fill in'!M34:O34)</f>
        <v>68</v>
      </c>
      <c r="H36" s="75">
        <f t="shared" si="0"/>
        <v>68</v>
      </c>
      <c r="I36" s="74">
        <f t="shared" si="1"/>
        <v>20</v>
      </c>
    </row>
    <row r="37" spans="1:9" x14ac:dyDescent="0.25">
      <c r="A37" s="14">
        <v>26</v>
      </c>
      <c r="B37" s="78" t="str">
        <f>'REGISTRATION fill in'!C36</f>
        <v>Evaldas Daukšas</v>
      </c>
      <c r="C37" s="78" t="str">
        <f>'REGISTRATION fill in'!D36</f>
        <v>BMW e36</v>
      </c>
      <c r="D37" s="77">
        <f>'REGISTRATION fill in'!E36</f>
        <v>139</v>
      </c>
      <c r="E37" s="76">
        <f>AVERAGE('JUDGYING fill in'!E35:G35)</f>
        <v>0</v>
      </c>
      <c r="F37" s="76">
        <f>AVERAGE('JUDGYING fill in'!I35:K35)</f>
        <v>34</v>
      </c>
      <c r="G37" s="76">
        <f>AVERAGE('JUDGYING fill in'!M35:O35)</f>
        <v>49.666666666666664</v>
      </c>
      <c r="H37" s="75">
        <f t="shared" si="0"/>
        <v>49.666666666666664</v>
      </c>
      <c r="I37" s="74">
        <f t="shared" si="1"/>
        <v>30</v>
      </c>
    </row>
    <row r="38" spans="1:9" x14ac:dyDescent="0.25">
      <c r="A38" s="14">
        <v>27</v>
      </c>
      <c r="B38" s="78" t="str">
        <f>'REGISTRATION fill in'!C37</f>
        <v>Vitalijus Retenis</v>
      </c>
      <c r="C38" s="78" t="str">
        <f>'REGISTRATION fill in'!D37</f>
        <v>BMW 340</v>
      </c>
      <c r="D38" s="77">
        <f>'REGISTRATION fill in'!E37</f>
        <v>140</v>
      </c>
      <c r="E38" s="76">
        <f>AVERAGE('JUDGYING fill in'!E36:G36)</f>
        <v>61.333333333333336</v>
      </c>
      <c r="F38" s="76">
        <f>AVERAGE('JUDGYING fill in'!I36:K36)</f>
        <v>51.666666666666664</v>
      </c>
      <c r="G38" s="76">
        <f>AVERAGE('JUDGYING fill in'!M36:O36)</f>
        <v>57.666666666666664</v>
      </c>
      <c r="H38" s="75">
        <f t="shared" si="0"/>
        <v>61.333333333333336</v>
      </c>
      <c r="I38" s="74">
        <f t="shared" si="1"/>
        <v>24</v>
      </c>
    </row>
    <row r="39" spans="1:9" x14ac:dyDescent="0.25">
      <c r="A39" s="14">
        <v>28</v>
      </c>
      <c r="B39" s="78" t="str">
        <f>'REGISTRATION fill in'!C38</f>
        <v>Andrius Surplys</v>
      </c>
      <c r="C39" s="78" t="str">
        <f>'REGISTRATION fill in'!D38</f>
        <v>BMW e30</v>
      </c>
      <c r="D39" s="77">
        <f>'REGISTRATION fill in'!E38</f>
        <v>141</v>
      </c>
      <c r="E39" s="76">
        <f>AVERAGE('JUDGYING fill in'!E37:G37)</f>
        <v>62.666666666666664</v>
      </c>
      <c r="F39" s="76">
        <f>AVERAGE('JUDGYING fill in'!I37:K37)</f>
        <v>74</v>
      </c>
      <c r="G39" s="76">
        <f>AVERAGE('JUDGYING fill in'!M37:O37)</f>
        <v>72</v>
      </c>
      <c r="H39" s="75">
        <f t="shared" si="0"/>
        <v>74</v>
      </c>
      <c r="I39" s="74">
        <f t="shared" si="1"/>
        <v>16</v>
      </c>
    </row>
    <row r="40" spans="1:9" x14ac:dyDescent="0.25">
      <c r="A40" s="14">
        <v>29</v>
      </c>
      <c r="B40" s="78" t="str">
        <f>'REGISTRATION fill in'!C39</f>
        <v>Marius Vasiliauskas</v>
      </c>
      <c r="C40" s="78" t="str">
        <f>'REGISTRATION fill in'!D39</f>
        <v>BMW e30</v>
      </c>
      <c r="D40" s="77">
        <f>'REGISTRATION fill in'!E39</f>
        <v>142</v>
      </c>
      <c r="E40" s="76">
        <f>AVERAGE('JUDGYING fill in'!E38:G38)</f>
        <v>78.333333333333329</v>
      </c>
      <c r="F40" s="76">
        <f>AVERAGE('JUDGYING fill in'!I38:K38)</f>
        <v>74.333333333333329</v>
      </c>
      <c r="G40" s="76">
        <f>AVERAGE('JUDGYING fill in'!M38:O38)</f>
        <v>80.333333333333329</v>
      </c>
      <c r="H40" s="75">
        <f t="shared" si="0"/>
        <v>80.333333333333329</v>
      </c>
      <c r="I40" s="74">
        <f t="shared" si="1"/>
        <v>11</v>
      </c>
    </row>
    <row r="41" spans="1:9" x14ac:dyDescent="0.25">
      <c r="A41" s="14">
        <v>30</v>
      </c>
      <c r="B41" s="78" t="str">
        <f>'REGISTRATION fill in'!C40</f>
        <v>Kąstytis Alenka</v>
      </c>
      <c r="C41" s="78" t="str">
        <f>'REGISTRATION fill in'!D40</f>
        <v>Nissan 200sx</v>
      </c>
      <c r="D41" s="77">
        <f>'REGISTRATION fill in'!E40</f>
        <v>144</v>
      </c>
      <c r="E41" s="76">
        <f>AVERAGE('JUDGYING fill in'!E39:G39)</f>
        <v>44</v>
      </c>
      <c r="F41" s="76">
        <f>AVERAGE('JUDGYING fill in'!I39:K39)</f>
        <v>58</v>
      </c>
      <c r="G41" s="76">
        <f>AVERAGE('JUDGYING fill in'!M39:O39)</f>
        <v>56</v>
      </c>
      <c r="H41" s="75">
        <f t="shared" si="0"/>
        <v>58</v>
      </c>
      <c r="I41" s="74">
        <f t="shared" si="1"/>
        <v>27</v>
      </c>
    </row>
    <row r="42" spans="1:9" x14ac:dyDescent="0.25">
      <c r="A42" s="14">
        <v>31</v>
      </c>
      <c r="B42" s="78" t="str">
        <f>'REGISTRATION fill in'!C41</f>
        <v>Kaspars Skrinda</v>
      </c>
      <c r="C42" s="78" t="str">
        <f>'REGISTRATION fill in'!D41</f>
        <v>BMW 328</v>
      </c>
      <c r="D42" s="77">
        <f>'REGISTRATION fill in'!E41</f>
        <v>145</v>
      </c>
      <c r="E42" s="76">
        <f>AVERAGE('JUDGYING fill in'!E40:G40)</f>
        <v>68</v>
      </c>
      <c r="F42" s="76">
        <f>AVERAGE('JUDGYING fill in'!I40:K40)</f>
        <v>68</v>
      </c>
      <c r="G42" s="76">
        <f>AVERAGE('JUDGYING fill in'!M40:O40)</f>
        <v>63</v>
      </c>
      <c r="H42" s="75">
        <f t="shared" si="0"/>
        <v>68</v>
      </c>
      <c r="I42" s="74">
        <f t="shared" si="1"/>
        <v>20</v>
      </c>
    </row>
    <row r="43" spans="1:9" x14ac:dyDescent="0.25">
      <c r="A43" s="14">
        <v>32</v>
      </c>
      <c r="B43" s="78" t="str">
        <f>'REGISTRATION fill in'!C42</f>
        <v>Tomas Makarevičius</v>
      </c>
      <c r="C43" s="78" t="str">
        <f>'REGISTRATION fill in'!D42</f>
        <v>Nissan s14a</v>
      </c>
      <c r="D43" s="77">
        <f>'REGISTRATION fill in'!E42</f>
        <v>150</v>
      </c>
      <c r="E43" s="76">
        <f>AVERAGE('JUDGYING fill in'!E41:G41)</f>
        <v>67.333333333333329</v>
      </c>
      <c r="F43" s="76">
        <f>AVERAGE('JUDGYING fill in'!I41:K41)</f>
        <v>42.666666666666664</v>
      </c>
      <c r="G43" s="76">
        <f>AVERAGE('JUDGYING fill in'!M41:O41)</f>
        <v>68</v>
      </c>
      <c r="H43" s="75">
        <f t="shared" si="0"/>
        <v>68</v>
      </c>
      <c r="I43" s="74">
        <f t="shared" si="1"/>
        <v>20</v>
      </c>
    </row>
    <row r="44" spans="1:9" x14ac:dyDescent="0.25">
      <c r="A44" s="14">
        <v>33</v>
      </c>
      <c r="B44" s="78" t="str">
        <f>'REGISTRATION fill in'!C43</f>
        <v>Arnas Kazokevičius</v>
      </c>
      <c r="C44" s="78" t="str">
        <f>'REGISTRATION fill in'!D43</f>
        <v>Nissan s14a</v>
      </c>
      <c r="D44" s="77">
        <f>'REGISTRATION fill in'!E43</f>
        <v>155</v>
      </c>
      <c r="E44" s="76">
        <f>AVERAGE('JUDGYING fill in'!E42:G42)</f>
        <v>0</v>
      </c>
      <c r="F44" s="76">
        <f>AVERAGE('JUDGYING fill in'!I42:K42)</f>
        <v>70.666666666666671</v>
      </c>
      <c r="G44" s="76">
        <f>AVERAGE('JUDGYING fill in'!M42:O42)</f>
        <v>78</v>
      </c>
      <c r="H44" s="75">
        <f t="shared" ref="H44:H60" si="2">MAX(E44:G44)</f>
        <v>78</v>
      </c>
      <c r="I44" s="74">
        <f t="shared" si="1"/>
        <v>12</v>
      </c>
    </row>
    <row r="45" spans="1:9" x14ac:dyDescent="0.25">
      <c r="A45" s="14">
        <v>34</v>
      </c>
      <c r="B45" s="78">
        <f>'REGISTRATION fill in'!C44</f>
        <v>0</v>
      </c>
      <c r="C45" s="78">
        <f>'REGISTRATION fill in'!D44</f>
        <v>0</v>
      </c>
      <c r="D45" s="77">
        <f>'REGISTRATION fill in'!E44</f>
        <v>0</v>
      </c>
      <c r="E45" s="76">
        <f>AVERAGE('JUDGYING fill in'!E43:G43)</f>
        <v>0</v>
      </c>
      <c r="F45" s="76">
        <f>AVERAGE('JUDGYING fill in'!I43:K43)</f>
        <v>0</v>
      </c>
      <c r="G45" s="76">
        <f>AVERAGE('JUDGYING fill in'!M43:O43)</f>
        <v>0</v>
      </c>
      <c r="H45" s="75">
        <f t="shared" si="2"/>
        <v>0</v>
      </c>
      <c r="I45" s="74">
        <f t="shared" si="1"/>
        <v>32</v>
      </c>
    </row>
    <row r="46" spans="1:9" x14ac:dyDescent="0.25">
      <c r="A46" s="14">
        <v>35</v>
      </c>
      <c r="B46" s="78">
        <f>'REGISTRATION fill in'!C45</f>
        <v>0</v>
      </c>
      <c r="C46" s="78">
        <f>'REGISTRATION fill in'!D45</f>
        <v>0</v>
      </c>
      <c r="D46" s="77">
        <f>'REGISTRATION fill in'!E45</f>
        <v>0</v>
      </c>
      <c r="E46" s="76">
        <f>AVERAGE('JUDGYING fill in'!E44:G44)</f>
        <v>0</v>
      </c>
      <c r="F46" s="76">
        <f>AVERAGE('JUDGYING fill in'!I44:K44)</f>
        <v>0</v>
      </c>
      <c r="G46" s="76">
        <f>AVERAGE('JUDGYING fill in'!M44:O44)</f>
        <v>0</v>
      </c>
      <c r="H46" s="75">
        <f t="shared" si="2"/>
        <v>0</v>
      </c>
      <c r="I46" s="74">
        <f t="shared" si="1"/>
        <v>32</v>
      </c>
    </row>
    <row r="47" spans="1:9" x14ac:dyDescent="0.25">
      <c r="A47" s="14">
        <v>36</v>
      </c>
      <c r="B47" s="78">
        <f>'REGISTRATION fill in'!C46</f>
        <v>0</v>
      </c>
      <c r="C47" s="78">
        <f>'REGISTRATION fill in'!D46</f>
        <v>0</v>
      </c>
      <c r="D47" s="77">
        <f>'REGISTRATION fill in'!E46</f>
        <v>0</v>
      </c>
      <c r="E47" s="76">
        <f>AVERAGE('JUDGYING fill in'!E45:G45)</f>
        <v>0</v>
      </c>
      <c r="F47" s="76">
        <f>AVERAGE('JUDGYING fill in'!I45:K45)</f>
        <v>0</v>
      </c>
      <c r="G47" s="76">
        <f>AVERAGE('JUDGYING fill in'!M45:O45)</f>
        <v>0</v>
      </c>
      <c r="H47" s="75">
        <f t="shared" si="2"/>
        <v>0</v>
      </c>
      <c r="I47" s="74">
        <f t="shared" si="1"/>
        <v>32</v>
      </c>
    </row>
    <row r="48" spans="1:9" x14ac:dyDescent="0.25">
      <c r="A48" s="14">
        <v>37</v>
      </c>
      <c r="B48" s="78">
        <f>'REGISTRATION fill in'!C47</f>
        <v>0</v>
      </c>
      <c r="C48" s="78">
        <f>'REGISTRATION fill in'!D47</f>
        <v>0</v>
      </c>
      <c r="D48" s="77">
        <f>'REGISTRATION fill in'!E47</f>
        <v>0</v>
      </c>
      <c r="E48" s="76">
        <f>AVERAGE('JUDGYING fill in'!E46:G46)</f>
        <v>0</v>
      </c>
      <c r="F48" s="76">
        <f>AVERAGE('JUDGYING fill in'!I46:K46)</f>
        <v>0</v>
      </c>
      <c r="G48" s="76">
        <f>AVERAGE('JUDGYING fill in'!M46:O46)</f>
        <v>0</v>
      </c>
      <c r="H48" s="75">
        <f t="shared" si="2"/>
        <v>0</v>
      </c>
      <c r="I48" s="74">
        <f t="shared" si="1"/>
        <v>32</v>
      </c>
    </row>
    <row r="49" spans="1:9" x14ac:dyDescent="0.25">
      <c r="A49" s="14">
        <v>38</v>
      </c>
      <c r="B49" s="78">
        <f>'REGISTRATION fill in'!C48</f>
        <v>0</v>
      </c>
      <c r="C49" s="78">
        <f>'REGISTRATION fill in'!D48</f>
        <v>0</v>
      </c>
      <c r="D49" s="77">
        <f>'REGISTRATION fill in'!E48</f>
        <v>0</v>
      </c>
      <c r="E49" s="76">
        <f>AVERAGE('JUDGYING fill in'!E47:G47)</f>
        <v>0</v>
      </c>
      <c r="F49" s="76">
        <f>AVERAGE('JUDGYING fill in'!I47:K47)</f>
        <v>0</v>
      </c>
      <c r="G49" s="76">
        <f>AVERAGE('JUDGYING fill in'!M47:O47)</f>
        <v>0</v>
      </c>
      <c r="H49" s="75">
        <f t="shared" si="2"/>
        <v>0</v>
      </c>
      <c r="I49" s="74">
        <f t="shared" si="1"/>
        <v>32</v>
      </c>
    </row>
    <row r="50" spans="1:9" x14ac:dyDescent="0.25">
      <c r="A50" s="14">
        <v>39</v>
      </c>
      <c r="B50" s="78">
        <f>'REGISTRATION fill in'!C49</f>
        <v>0</v>
      </c>
      <c r="C50" s="78">
        <f>'REGISTRATION fill in'!D49</f>
        <v>0</v>
      </c>
      <c r="D50" s="77">
        <f>'REGISTRATION fill in'!E49</f>
        <v>0</v>
      </c>
      <c r="E50" s="76">
        <f>AVERAGE('JUDGYING fill in'!E48:G48)</f>
        <v>0</v>
      </c>
      <c r="F50" s="76">
        <f>AVERAGE('JUDGYING fill in'!I48:K48)</f>
        <v>0</v>
      </c>
      <c r="G50" s="76">
        <f>AVERAGE('JUDGYING fill in'!M48:O48)</f>
        <v>0</v>
      </c>
      <c r="H50" s="75">
        <f t="shared" si="2"/>
        <v>0</v>
      </c>
      <c r="I50" s="74">
        <f t="shared" si="1"/>
        <v>32</v>
      </c>
    </row>
    <row r="51" spans="1:9" x14ac:dyDescent="0.25">
      <c r="A51" s="14">
        <v>40</v>
      </c>
      <c r="B51" s="78">
        <f>'REGISTRATION fill in'!C50</f>
        <v>0</v>
      </c>
      <c r="C51" s="78">
        <f>'REGISTRATION fill in'!D50</f>
        <v>0</v>
      </c>
      <c r="D51" s="77">
        <f>'REGISTRATION fill in'!E50</f>
        <v>0</v>
      </c>
      <c r="E51" s="76">
        <f>AVERAGE('JUDGYING fill in'!E49:G49)</f>
        <v>0</v>
      </c>
      <c r="F51" s="76">
        <f>AVERAGE('JUDGYING fill in'!I49:K49)</f>
        <v>0</v>
      </c>
      <c r="G51" s="76">
        <f>AVERAGE('JUDGYING fill in'!M49:O49)</f>
        <v>0</v>
      </c>
      <c r="H51" s="75">
        <f t="shared" si="2"/>
        <v>0</v>
      </c>
      <c r="I51" s="74">
        <f t="shared" si="1"/>
        <v>32</v>
      </c>
    </row>
    <row r="52" spans="1:9" x14ac:dyDescent="0.25">
      <c r="A52" s="14">
        <v>41</v>
      </c>
      <c r="B52" s="78">
        <f>'REGISTRATION fill in'!C51</f>
        <v>0</v>
      </c>
      <c r="C52" s="78">
        <f>'REGISTRATION fill in'!D51</f>
        <v>0</v>
      </c>
      <c r="D52" s="77">
        <f>'REGISTRATION fill in'!E51</f>
        <v>0</v>
      </c>
      <c r="E52" s="76">
        <f>AVERAGE('JUDGYING fill in'!E50:G50)</f>
        <v>0</v>
      </c>
      <c r="F52" s="76">
        <f>AVERAGE('JUDGYING fill in'!I50:K50)</f>
        <v>0</v>
      </c>
      <c r="G52" s="76">
        <f>AVERAGE('JUDGYING fill in'!M50:O50)</f>
        <v>0</v>
      </c>
      <c r="H52" s="75">
        <f t="shared" si="2"/>
        <v>0</v>
      </c>
      <c r="I52" s="74">
        <f t="shared" si="1"/>
        <v>32</v>
      </c>
    </row>
    <row r="53" spans="1:9" x14ac:dyDescent="0.25">
      <c r="A53" s="14">
        <v>42</v>
      </c>
      <c r="B53" s="78">
        <f>'REGISTRATION fill in'!C52</f>
        <v>0</v>
      </c>
      <c r="C53" s="78">
        <f>'REGISTRATION fill in'!D52</f>
        <v>0</v>
      </c>
      <c r="D53" s="77">
        <f>'REGISTRATION fill in'!E52</f>
        <v>0</v>
      </c>
      <c r="E53" s="76">
        <f>AVERAGE('JUDGYING fill in'!E51:G51)</f>
        <v>0</v>
      </c>
      <c r="F53" s="76">
        <f>AVERAGE('JUDGYING fill in'!I51:K51)</f>
        <v>0</v>
      </c>
      <c r="G53" s="76">
        <f>AVERAGE('JUDGYING fill in'!M51:O51)</f>
        <v>0</v>
      </c>
      <c r="H53" s="75">
        <f t="shared" si="2"/>
        <v>0</v>
      </c>
      <c r="I53" s="74">
        <f t="shared" si="1"/>
        <v>32</v>
      </c>
    </row>
    <row r="54" spans="1:9" x14ac:dyDescent="0.25">
      <c r="A54" s="14">
        <v>43</v>
      </c>
      <c r="B54" s="78">
        <f>'REGISTRATION fill in'!C53</f>
        <v>0</v>
      </c>
      <c r="C54" s="78">
        <f>'REGISTRATION fill in'!D53</f>
        <v>0</v>
      </c>
      <c r="D54" s="77">
        <f>'REGISTRATION fill in'!E53</f>
        <v>0</v>
      </c>
      <c r="E54" s="76">
        <f>AVERAGE('JUDGYING fill in'!E52:G52)</f>
        <v>0</v>
      </c>
      <c r="F54" s="76">
        <f>AVERAGE('JUDGYING fill in'!I52:K52)</f>
        <v>0</v>
      </c>
      <c r="G54" s="76">
        <f>AVERAGE('JUDGYING fill in'!M52:O52)</f>
        <v>0</v>
      </c>
      <c r="H54" s="75">
        <f t="shared" si="2"/>
        <v>0</v>
      </c>
      <c r="I54" s="74">
        <f t="shared" si="1"/>
        <v>32</v>
      </c>
    </row>
    <row r="55" spans="1:9" x14ac:dyDescent="0.25">
      <c r="A55" s="14">
        <v>44</v>
      </c>
      <c r="B55" s="78">
        <f>'REGISTRATION fill in'!C54</f>
        <v>0</v>
      </c>
      <c r="C55" s="78">
        <f>'REGISTRATION fill in'!D54</f>
        <v>0</v>
      </c>
      <c r="D55" s="77">
        <f>'REGISTRATION fill in'!E54</f>
        <v>0</v>
      </c>
      <c r="E55" s="76">
        <f>AVERAGE('JUDGYING fill in'!E53:G53)</f>
        <v>0</v>
      </c>
      <c r="F55" s="76">
        <f>AVERAGE('JUDGYING fill in'!I53:K53)</f>
        <v>0</v>
      </c>
      <c r="G55" s="76">
        <f>AVERAGE('JUDGYING fill in'!M53:O53)</f>
        <v>0</v>
      </c>
      <c r="H55" s="75">
        <f t="shared" si="2"/>
        <v>0</v>
      </c>
      <c r="I55" s="74">
        <f t="shared" si="1"/>
        <v>32</v>
      </c>
    </row>
    <row r="56" spans="1:9" x14ac:dyDescent="0.25">
      <c r="A56" s="14">
        <v>45</v>
      </c>
      <c r="B56" s="78">
        <f>'REGISTRATION fill in'!C55</f>
        <v>0</v>
      </c>
      <c r="C56" s="78">
        <f>'REGISTRATION fill in'!D55</f>
        <v>0</v>
      </c>
      <c r="D56" s="77">
        <f>'REGISTRATION fill in'!E55</f>
        <v>0</v>
      </c>
      <c r="E56" s="76">
        <f>AVERAGE('JUDGYING fill in'!E54:G54)</f>
        <v>0</v>
      </c>
      <c r="F56" s="76">
        <f>AVERAGE('JUDGYING fill in'!I54:K54)</f>
        <v>0</v>
      </c>
      <c r="G56" s="76">
        <f>AVERAGE('JUDGYING fill in'!M54:O54)</f>
        <v>0</v>
      </c>
      <c r="H56" s="75">
        <f t="shared" si="2"/>
        <v>0</v>
      </c>
      <c r="I56" s="74">
        <f t="shared" si="1"/>
        <v>32</v>
      </c>
    </row>
    <row r="57" spans="1:9" x14ac:dyDescent="0.25">
      <c r="A57" s="14">
        <v>46</v>
      </c>
      <c r="B57" s="78">
        <f>'REGISTRATION fill in'!C56</f>
        <v>0</v>
      </c>
      <c r="C57" s="78">
        <f>'REGISTRATION fill in'!D56</f>
        <v>0</v>
      </c>
      <c r="D57" s="77">
        <f>'REGISTRATION fill in'!E56</f>
        <v>0</v>
      </c>
      <c r="E57" s="76">
        <f>AVERAGE('JUDGYING fill in'!E55:G55)</f>
        <v>0</v>
      </c>
      <c r="F57" s="76">
        <f>AVERAGE('JUDGYING fill in'!I55:K55)</f>
        <v>0</v>
      </c>
      <c r="G57" s="76">
        <f>AVERAGE('JUDGYING fill in'!M55:O55)</f>
        <v>0</v>
      </c>
      <c r="H57" s="75">
        <f t="shared" si="2"/>
        <v>0</v>
      </c>
      <c r="I57" s="74">
        <f t="shared" si="1"/>
        <v>32</v>
      </c>
    </row>
    <row r="58" spans="1:9" x14ac:dyDescent="0.25">
      <c r="A58" s="14">
        <v>47</v>
      </c>
      <c r="B58" s="78">
        <f>'REGISTRATION fill in'!C57</f>
        <v>0</v>
      </c>
      <c r="C58" s="78">
        <f>'REGISTRATION fill in'!D57</f>
        <v>0</v>
      </c>
      <c r="D58" s="77">
        <f>'REGISTRATION fill in'!E57</f>
        <v>0</v>
      </c>
      <c r="E58" s="76">
        <f>AVERAGE('JUDGYING fill in'!E56:G56)</f>
        <v>0</v>
      </c>
      <c r="F58" s="76">
        <f>AVERAGE('JUDGYING fill in'!I56:K56)</f>
        <v>0</v>
      </c>
      <c r="G58" s="76">
        <f>AVERAGE('JUDGYING fill in'!M56:O56)</f>
        <v>0</v>
      </c>
      <c r="H58" s="75">
        <f t="shared" si="2"/>
        <v>0</v>
      </c>
      <c r="I58" s="74">
        <f t="shared" si="1"/>
        <v>32</v>
      </c>
    </row>
    <row r="59" spans="1:9" x14ac:dyDescent="0.25">
      <c r="A59" s="14">
        <v>48</v>
      </c>
      <c r="B59" s="78">
        <f>'REGISTRATION fill in'!C58</f>
        <v>0</v>
      </c>
      <c r="C59" s="78">
        <f>'REGISTRATION fill in'!D58</f>
        <v>0</v>
      </c>
      <c r="D59" s="77">
        <f>'REGISTRATION fill in'!E58</f>
        <v>0</v>
      </c>
      <c r="E59" s="76">
        <f>AVERAGE('JUDGYING fill in'!E57:G57)</f>
        <v>0</v>
      </c>
      <c r="F59" s="76">
        <f>AVERAGE('JUDGYING fill in'!I57:K57)</f>
        <v>0</v>
      </c>
      <c r="G59" s="76">
        <f>AVERAGE('JUDGYING fill in'!M57:O57)</f>
        <v>0</v>
      </c>
      <c r="H59" s="75">
        <f t="shared" si="2"/>
        <v>0</v>
      </c>
      <c r="I59" s="74">
        <f t="shared" si="1"/>
        <v>32</v>
      </c>
    </row>
    <row r="60" spans="1:9" x14ac:dyDescent="0.25">
      <c r="A60" s="14">
        <v>49</v>
      </c>
      <c r="B60" s="78">
        <f>'REGISTRATION fill in'!C59</f>
        <v>0</v>
      </c>
      <c r="C60" s="78">
        <f>'REGISTRATION fill in'!D59</f>
        <v>0</v>
      </c>
      <c r="D60" s="77">
        <f>'REGISTRATION fill in'!E59</f>
        <v>0</v>
      </c>
      <c r="E60" s="76">
        <f>AVERAGE('JUDGYING fill in'!E58:G58)</f>
        <v>0</v>
      </c>
      <c r="F60" s="76">
        <f>AVERAGE('JUDGYING fill in'!I58:K58)</f>
        <v>0</v>
      </c>
      <c r="G60" s="76">
        <f>AVERAGE('JUDGYING fill in'!M58:O58)</f>
        <v>0</v>
      </c>
      <c r="H60" s="75">
        <f t="shared" si="2"/>
        <v>0</v>
      </c>
      <c r="I60" s="74">
        <f t="shared" si="1"/>
        <v>32</v>
      </c>
    </row>
  </sheetData>
  <sheetProtection selectLockedCells="1" selectUnlockedCells="1"/>
  <mergeCells count="6">
    <mergeCell ref="F9:H9"/>
    <mergeCell ref="F5:H5"/>
    <mergeCell ref="B7:D7"/>
    <mergeCell ref="F7:H7"/>
    <mergeCell ref="B8:D8"/>
    <mergeCell ref="F8:H8"/>
  </mergeCells>
  <pageMargins left="0.7" right="0.7" top="0.75" bottom="0.75" header="0.51180555555555551" footer="0.51180555555555551"/>
  <pageSetup scale="7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P59"/>
  <sheetViews>
    <sheetView zoomScale="90" zoomScaleNormal="90" workbookViewId="0">
      <selection activeCell="F12" sqref="F12"/>
    </sheetView>
  </sheetViews>
  <sheetFormatPr defaultColWidth="8.5703125" defaultRowHeight="15" x14ac:dyDescent="0.25"/>
  <cols>
    <col min="1" max="1" width="12.140625" style="2" customWidth="1"/>
    <col min="2" max="2" width="6.5703125" style="1" customWidth="1"/>
    <col min="3" max="3" width="41.28515625" style="2" customWidth="1"/>
    <col min="4" max="4" width="8.5703125" style="1"/>
    <col min="5" max="5" width="12.140625" style="1" customWidth="1"/>
    <col min="6" max="6" width="8" style="2" customWidth="1"/>
    <col min="7" max="73" width="9.5703125" style="2" customWidth="1"/>
    <col min="74" max="74" width="11" style="3" customWidth="1"/>
    <col min="75" max="93" width="11" style="4" hidden="1" customWidth="1"/>
    <col min="94" max="94" width="11" style="3" customWidth="1"/>
    <col min="95" max="98" width="9.7109375" style="2" customWidth="1"/>
    <col min="99" max="256" width="8.5703125" style="2"/>
    <col min="257" max="257" width="12.140625" style="2" customWidth="1"/>
    <col min="258" max="258" width="6.5703125" style="2" customWidth="1"/>
    <col min="259" max="259" width="41.28515625" style="2" customWidth="1"/>
    <col min="260" max="260" width="8.5703125" style="2"/>
    <col min="261" max="261" width="12.140625" style="2" customWidth="1"/>
    <col min="262" max="262" width="8" style="2" customWidth="1"/>
    <col min="263" max="329" width="9.5703125" style="2" customWidth="1"/>
    <col min="330" max="330" width="11" style="2" customWidth="1"/>
    <col min="331" max="349" width="0" style="2" hidden="1" customWidth="1"/>
    <col min="350" max="350" width="11" style="2" customWidth="1"/>
    <col min="351" max="354" width="9.7109375" style="2" customWidth="1"/>
    <col min="355" max="512" width="8.5703125" style="2"/>
    <col min="513" max="513" width="12.140625" style="2" customWidth="1"/>
    <col min="514" max="514" width="6.5703125" style="2" customWidth="1"/>
    <col min="515" max="515" width="41.28515625" style="2" customWidth="1"/>
    <col min="516" max="516" width="8.5703125" style="2"/>
    <col min="517" max="517" width="12.140625" style="2" customWidth="1"/>
    <col min="518" max="518" width="8" style="2" customWidth="1"/>
    <col min="519" max="585" width="9.5703125" style="2" customWidth="1"/>
    <col min="586" max="586" width="11" style="2" customWidth="1"/>
    <col min="587" max="605" width="0" style="2" hidden="1" customWidth="1"/>
    <col min="606" max="606" width="11" style="2" customWidth="1"/>
    <col min="607" max="610" width="9.7109375" style="2" customWidth="1"/>
    <col min="611" max="768" width="8.5703125" style="2"/>
    <col min="769" max="769" width="12.140625" style="2" customWidth="1"/>
    <col min="770" max="770" width="6.5703125" style="2" customWidth="1"/>
    <col min="771" max="771" width="41.28515625" style="2" customWidth="1"/>
    <col min="772" max="772" width="8.5703125" style="2"/>
    <col min="773" max="773" width="12.140625" style="2" customWidth="1"/>
    <col min="774" max="774" width="8" style="2" customWidth="1"/>
    <col min="775" max="841" width="9.5703125" style="2" customWidth="1"/>
    <col min="842" max="842" width="11" style="2" customWidth="1"/>
    <col min="843" max="861" width="0" style="2" hidden="1" customWidth="1"/>
    <col min="862" max="862" width="11" style="2" customWidth="1"/>
    <col min="863" max="866" width="9.7109375" style="2" customWidth="1"/>
    <col min="867" max="1024" width="8.5703125" style="2"/>
    <col min="1025" max="1025" width="12.140625" style="2" customWidth="1"/>
    <col min="1026" max="1026" width="6.5703125" style="2" customWidth="1"/>
    <col min="1027" max="1027" width="41.28515625" style="2" customWidth="1"/>
    <col min="1028" max="1028" width="8.5703125" style="2"/>
    <col min="1029" max="1029" width="12.140625" style="2" customWidth="1"/>
    <col min="1030" max="1030" width="8" style="2" customWidth="1"/>
    <col min="1031" max="1097" width="9.5703125" style="2" customWidth="1"/>
    <col min="1098" max="1098" width="11" style="2" customWidth="1"/>
    <col min="1099" max="1117" width="0" style="2" hidden="1" customWidth="1"/>
    <col min="1118" max="1118" width="11" style="2" customWidth="1"/>
    <col min="1119" max="1122" width="9.7109375" style="2" customWidth="1"/>
    <col min="1123" max="1280" width="8.5703125" style="2"/>
    <col min="1281" max="1281" width="12.140625" style="2" customWidth="1"/>
    <col min="1282" max="1282" width="6.5703125" style="2" customWidth="1"/>
    <col min="1283" max="1283" width="41.28515625" style="2" customWidth="1"/>
    <col min="1284" max="1284" width="8.5703125" style="2"/>
    <col min="1285" max="1285" width="12.140625" style="2" customWidth="1"/>
    <col min="1286" max="1286" width="8" style="2" customWidth="1"/>
    <col min="1287" max="1353" width="9.5703125" style="2" customWidth="1"/>
    <col min="1354" max="1354" width="11" style="2" customWidth="1"/>
    <col min="1355" max="1373" width="0" style="2" hidden="1" customWidth="1"/>
    <col min="1374" max="1374" width="11" style="2" customWidth="1"/>
    <col min="1375" max="1378" width="9.7109375" style="2" customWidth="1"/>
    <col min="1379" max="1536" width="8.5703125" style="2"/>
    <col min="1537" max="1537" width="12.140625" style="2" customWidth="1"/>
    <col min="1538" max="1538" width="6.5703125" style="2" customWidth="1"/>
    <col min="1539" max="1539" width="41.28515625" style="2" customWidth="1"/>
    <col min="1540" max="1540" width="8.5703125" style="2"/>
    <col min="1541" max="1541" width="12.140625" style="2" customWidth="1"/>
    <col min="1542" max="1542" width="8" style="2" customWidth="1"/>
    <col min="1543" max="1609" width="9.5703125" style="2" customWidth="1"/>
    <col min="1610" max="1610" width="11" style="2" customWidth="1"/>
    <col min="1611" max="1629" width="0" style="2" hidden="1" customWidth="1"/>
    <col min="1630" max="1630" width="11" style="2" customWidth="1"/>
    <col min="1631" max="1634" width="9.7109375" style="2" customWidth="1"/>
    <col min="1635" max="1792" width="8.5703125" style="2"/>
    <col min="1793" max="1793" width="12.140625" style="2" customWidth="1"/>
    <col min="1794" max="1794" width="6.5703125" style="2" customWidth="1"/>
    <col min="1795" max="1795" width="41.28515625" style="2" customWidth="1"/>
    <col min="1796" max="1796" width="8.5703125" style="2"/>
    <col min="1797" max="1797" width="12.140625" style="2" customWidth="1"/>
    <col min="1798" max="1798" width="8" style="2" customWidth="1"/>
    <col min="1799" max="1865" width="9.5703125" style="2" customWidth="1"/>
    <col min="1866" max="1866" width="11" style="2" customWidth="1"/>
    <col min="1867" max="1885" width="0" style="2" hidden="1" customWidth="1"/>
    <col min="1886" max="1886" width="11" style="2" customWidth="1"/>
    <col min="1887" max="1890" width="9.7109375" style="2" customWidth="1"/>
    <col min="1891" max="2048" width="8.5703125" style="2"/>
    <col min="2049" max="2049" width="12.140625" style="2" customWidth="1"/>
    <col min="2050" max="2050" width="6.5703125" style="2" customWidth="1"/>
    <col min="2051" max="2051" width="41.28515625" style="2" customWidth="1"/>
    <col min="2052" max="2052" width="8.5703125" style="2"/>
    <col min="2053" max="2053" width="12.140625" style="2" customWidth="1"/>
    <col min="2054" max="2054" width="8" style="2" customWidth="1"/>
    <col min="2055" max="2121" width="9.5703125" style="2" customWidth="1"/>
    <col min="2122" max="2122" width="11" style="2" customWidth="1"/>
    <col min="2123" max="2141" width="0" style="2" hidden="1" customWidth="1"/>
    <col min="2142" max="2142" width="11" style="2" customWidth="1"/>
    <col min="2143" max="2146" width="9.7109375" style="2" customWidth="1"/>
    <col min="2147" max="2304" width="8.5703125" style="2"/>
    <col min="2305" max="2305" width="12.140625" style="2" customWidth="1"/>
    <col min="2306" max="2306" width="6.5703125" style="2" customWidth="1"/>
    <col min="2307" max="2307" width="41.28515625" style="2" customWidth="1"/>
    <col min="2308" max="2308" width="8.5703125" style="2"/>
    <col min="2309" max="2309" width="12.140625" style="2" customWidth="1"/>
    <col min="2310" max="2310" width="8" style="2" customWidth="1"/>
    <col min="2311" max="2377" width="9.5703125" style="2" customWidth="1"/>
    <col min="2378" max="2378" width="11" style="2" customWidth="1"/>
    <col min="2379" max="2397" width="0" style="2" hidden="1" customWidth="1"/>
    <col min="2398" max="2398" width="11" style="2" customWidth="1"/>
    <col min="2399" max="2402" width="9.7109375" style="2" customWidth="1"/>
    <col min="2403" max="2560" width="8.5703125" style="2"/>
    <col min="2561" max="2561" width="12.140625" style="2" customWidth="1"/>
    <col min="2562" max="2562" width="6.5703125" style="2" customWidth="1"/>
    <col min="2563" max="2563" width="41.28515625" style="2" customWidth="1"/>
    <col min="2564" max="2564" width="8.5703125" style="2"/>
    <col min="2565" max="2565" width="12.140625" style="2" customWidth="1"/>
    <col min="2566" max="2566" width="8" style="2" customWidth="1"/>
    <col min="2567" max="2633" width="9.5703125" style="2" customWidth="1"/>
    <col min="2634" max="2634" width="11" style="2" customWidth="1"/>
    <col min="2635" max="2653" width="0" style="2" hidden="1" customWidth="1"/>
    <col min="2654" max="2654" width="11" style="2" customWidth="1"/>
    <col min="2655" max="2658" width="9.7109375" style="2" customWidth="1"/>
    <col min="2659" max="2816" width="8.5703125" style="2"/>
    <col min="2817" max="2817" width="12.140625" style="2" customWidth="1"/>
    <col min="2818" max="2818" width="6.5703125" style="2" customWidth="1"/>
    <col min="2819" max="2819" width="41.28515625" style="2" customWidth="1"/>
    <col min="2820" max="2820" width="8.5703125" style="2"/>
    <col min="2821" max="2821" width="12.140625" style="2" customWidth="1"/>
    <col min="2822" max="2822" width="8" style="2" customWidth="1"/>
    <col min="2823" max="2889" width="9.5703125" style="2" customWidth="1"/>
    <col min="2890" max="2890" width="11" style="2" customWidth="1"/>
    <col min="2891" max="2909" width="0" style="2" hidden="1" customWidth="1"/>
    <col min="2910" max="2910" width="11" style="2" customWidth="1"/>
    <col min="2911" max="2914" width="9.7109375" style="2" customWidth="1"/>
    <col min="2915" max="3072" width="8.5703125" style="2"/>
    <col min="3073" max="3073" width="12.140625" style="2" customWidth="1"/>
    <col min="3074" max="3074" width="6.5703125" style="2" customWidth="1"/>
    <col min="3075" max="3075" width="41.28515625" style="2" customWidth="1"/>
    <col min="3076" max="3076" width="8.5703125" style="2"/>
    <col min="3077" max="3077" width="12.140625" style="2" customWidth="1"/>
    <col min="3078" max="3078" width="8" style="2" customWidth="1"/>
    <col min="3079" max="3145" width="9.5703125" style="2" customWidth="1"/>
    <col min="3146" max="3146" width="11" style="2" customWidth="1"/>
    <col min="3147" max="3165" width="0" style="2" hidden="1" customWidth="1"/>
    <col min="3166" max="3166" width="11" style="2" customWidth="1"/>
    <col min="3167" max="3170" width="9.7109375" style="2" customWidth="1"/>
    <col min="3171" max="3328" width="8.5703125" style="2"/>
    <col min="3329" max="3329" width="12.140625" style="2" customWidth="1"/>
    <col min="3330" max="3330" width="6.5703125" style="2" customWidth="1"/>
    <col min="3331" max="3331" width="41.28515625" style="2" customWidth="1"/>
    <col min="3332" max="3332" width="8.5703125" style="2"/>
    <col min="3333" max="3333" width="12.140625" style="2" customWidth="1"/>
    <col min="3334" max="3334" width="8" style="2" customWidth="1"/>
    <col min="3335" max="3401" width="9.5703125" style="2" customWidth="1"/>
    <col min="3402" max="3402" width="11" style="2" customWidth="1"/>
    <col min="3403" max="3421" width="0" style="2" hidden="1" customWidth="1"/>
    <col min="3422" max="3422" width="11" style="2" customWidth="1"/>
    <col min="3423" max="3426" width="9.7109375" style="2" customWidth="1"/>
    <col min="3427" max="3584" width="8.5703125" style="2"/>
    <col min="3585" max="3585" width="12.140625" style="2" customWidth="1"/>
    <col min="3586" max="3586" width="6.5703125" style="2" customWidth="1"/>
    <col min="3587" max="3587" width="41.28515625" style="2" customWidth="1"/>
    <col min="3588" max="3588" width="8.5703125" style="2"/>
    <col min="3589" max="3589" width="12.140625" style="2" customWidth="1"/>
    <col min="3590" max="3590" width="8" style="2" customWidth="1"/>
    <col min="3591" max="3657" width="9.5703125" style="2" customWidth="1"/>
    <col min="3658" max="3658" width="11" style="2" customWidth="1"/>
    <col min="3659" max="3677" width="0" style="2" hidden="1" customWidth="1"/>
    <col min="3678" max="3678" width="11" style="2" customWidth="1"/>
    <col min="3679" max="3682" width="9.7109375" style="2" customWidth="1"/>
    <col min="3683" max="3840" width="8.5703125" style="2"/>
    <col min="3841" max="3841" width="12.140625" style="2" customWidth="1"/>
    <col min="3842" max="3842" width="6.5703125" style="2" customWidth="1"/>
    <col min="3843" max="3843" width="41.28515625" style="2" customWidth="1"/>
    <col min="3844" max="3844" width="8.5703125" style="2"/>
    <col min="3845" max="3845" width="12.140625" style="2" customWidth="1"/>
    <col min="3846" max="3846" width="8" style="2" customWidth="1"/>
    <col min="3847" max="3913" width="9.5703125" style="2" customWidth="1"/>
    <col min="3914" max="3914" width="11" style="2" customWidth="1"/>
    <col min="3915" max="3933" width="0" style="2" hidden="1" customWidth="1"/>
    <col min="3934" max="3934" width="11" style="2" customWidth="1"/>
    <col min="3935" max="3938" width="9.7109375" style="2" customWidth="1"/>
    <col min="3939" max="4096" width="8.5703125" style="2"/>
    <col min="4097" max="4097" width="12.140625" style="2" customWidth="1"/>
    <col min="4098" max="4098" width="6.5703125" style="2" customWidth="1"/>
    <col min="4099" max="4099" width="41.28515625" style="2" customWidth="1"/>
    <col min="4100" max="4100" width="8.5703125" style="2"/>
    <col min="4101" max="4101" width="12.140625" style="2" customWidth="1"/>
    <col min="4102" max="4102" width="8" style="2" customWidth="1"/>
    <col min="4103" max="4169" width="9.5703125" style="2" customWidth="1"/>
    <col min="4170" max="4170" width="11" style="2" customWidth="1"/>
    <col min="4171" max="4189" width="0" style="2" hidden="1" customWidth="1"/>
    <col min="4190" max="4190" width="11" style="2" customWidth="1"/>
    <col min="4191" max="4194" width="9.7109375" style="2" customWidth="1"/>
    <col min="4195" max="4352" width="8.5703125" style="2"/>
    <col min="4353" max="4353" width="12.140625" style="2" customWidth="1"/>
    <col min="4354" max="4354" width="6.5703125" style="2" customWidth="1"/>
    <col min="4355" max="4355" width="41.28515625" style="2" customWidth="1"/>
    <col min="4356" max="4356" width="8.5703125" style="2"/>
    <col min="4357" max="4357" width="12.140625" style="2" customWidth="1"/>
    <col min="4358" max="4358" width="8" style="2" customWidth="1"/>
    <col min="4359" max="4425" width="9.5703125" style="2" customWidth="1"/>
    <col min="4426" max="4426" width="11" style="2" customWidth="1"/>
    <col min="4427" max="4445" width="0" style="2" hidden="1" customWidth="1"/>
    <col min="4446" max="4446" width="11" style="2" customWidth="1"/>
    <col min="4447" max="4450" width="9.7109375" style="2" customWidth="1"/>
    <col min="4451" max="4608" width="8.5703125" style="2"/>
    <col min="4609" max="4609" width="12.140625" style="2" customWidth="1"/>
    <col min="4610" max="4610" width="6.5703125" style="2" customWidth="1"/>
    <col min="4611" max="4611" width="41.28515625" style="2" customWidth="1"/>
    <col min="4612" max="4612" width="8.5703125" style="2"/>
    <col min="4613" max="4613" width="12.140625" style="2" customWidth="1"/>
    <col min="4614" max="4614" width="8" style="2" customWidth="1"/>
    <col min="4615" max="4681" width="9.5703125" style="2" customWidth="1"/>
    <col min="4682" max="4682" width="11" style="2" customWidth="1"/>
    <col min="4683" max="4701" width="0" style="2" hidden="1" customWidth="1"/>
    <col min="4702" max="4702" width="11" style="2" customWidth="1"/>
    <col min="4703" max="4706" width="9.7109375" style="2" customWidth="1"/>
    <col min="4707" max="4864" width="8.5703125" style="2"/>
    <col min="4865" max="4865" width="12.140625" style="2" customWidth="1"/>
    <col min="4866" max="4866" width="6.5703125" style="2" customWidth="1"/>
    <col min="4867" max="4867" width="41.28515625" style="2" customWidth="1"/>
    <col min="4868" max="4868" width="8.5703125" style="2"/>
    <col min="4869" max="4869" width="12.140625" style="2" customWidth="1"/>
    <col min="4870" max="4870" width="8" style="2" customWidth="1"/>
    <col min="4871" max="4937" width="9.5703125" style="2" customWidth="1"/>
    <col min="4938" max="4938" width="11" style="2" customWidth="1"/>
    <col min="4939" max="4957" width="0" style="2" hidden="1" customWidth="1"/>
    <col min="4958" max="4958" width="11" style="2" customWidth="1"/>
    <col min="4959" max="4962" width="9.7109375" style="2" customWidth="1"/>
    <col min="4963" max="5120" width="8.5703125" style="2"/>
    <col min="5121" max="5121" width="12.140625" style="2" customWidth="1"/>
    <col min="5122" max="5122" width="6.5703125" style="2" customWidth="1"/>
    <col min="5123" max="5123" width="41.28515625" style="2" customWidth="1"/>
    <col min="5124" max="5124" width="8.5703125" style="2"/>
    <col min="5125" max="5125" width="12.140625" style="2" customWidth="1"/>
    <col min="5126" max="5126" width="8" style="2" customWidth="1"/>
    <col min="5127" max="5193" width="9.5703125" style="2" customWidth="1"/>
    <col min="5194" max="5194" width="11" style="2" customWidth="1"/>
    <col min="5195" max="5213" width="0" style="2" hidden="1" customWidth="1"/>
    <col min="5214" max="5214" width="11" style="2" customWidth="1"/>
    <col min="5215" max="5218" width="9.7109375" style="2" customWidth="1"/>
    <col min="5219" max="5376" width="8.5703125" style="2"/>
    <col min="5377" max="5377" width="12.140625" style="2" customWidth="1"/>
    <col min="5378" max="5378" width="6.5703125" style="2" customWidth="1"/>
    <col min="5379" max="5379" width="41.28515625" style="2" customWidth="1"/>
    <col min="5380" max="5380" width="8.5703125" style="2"/>
    <col min="5381" max="5381" width="12.140625" style="2" customWidth="1"/>
    <col min="5382" max="5382" width="8" style="2" customWidth="1"/>
    <col min="5383" max="5449" width="9.5703125" style="2" customWidth="1"/>
    <col min="5450" max="5450" width="11" style="2" customWidth="1"/>
    <col min="5451" max="5469" width="0" style="2" hidden="1" customWidth="1"/>
    <col min="5470" max="5470" width="11" style="2" customWidth="1"/>
    <col min="5471" max="5474" width="9.7109375" style="2" customWidth="1"/>
    <col min="5475" max="5632" width="8.5703125" style="2"/>
    <col min="5633" max="5633" width="12.140625" style="2" customWidth="1"/>
    <col min="5634" max="5634" width="6.5703125" style="2" customWidth="1"/>
    <col min="5635" max="5635" width="41.28515625" style="2" customWidth="1"/>
    <col min="5636" max="5636" width="8.5703125" style="2"/>
    <col min="5637" max="5637" width="12.140625" style="2" customWidth="1"/>
    <col min="5638" max="5638" width="8" style="2" customWidth="1"/>
    <col min="5639" max="5705" width="9.5703125" style="2" customWidth="1"/>
    <col min="5706" max="5706" width="11" style="2" customWidth="1"/>
    <col min="5707" max="5725" width="0" style="2" hidden="1" customWidth="1"/>
    <col min="5726" max="5726" width="11" style="2" customWidth="1"/>
    <col min="5727" max="5730" width="9.7109375" style="2" customWidth="1"/>
    <col min="5731" max="5888" width="8.5703125" style="2"/>
    <col min="5889" max="5889" width="12.140625" style="2" customWidth="1"/>
    <col min="5890" max="5890" width="6.5703125" style="2" customWidth="1"/>
    <col min="5891" max="5891" width="41.28515625" style="2" customWidth="1"/>
    <col min="5892" max="5892" width="8.5703125" style="2"/>
    <col min="5893" max="5893" width="12.140625" style="2" customWidth="1"/>
    <col min="5894" max="5894" width="8" style="2" customWidth="1"/>
    <col min="5895" max="5961" width="9.5703125" style="2" customWidth="1"/>
    <col min="5962" max="5962" width="11" style="2" customWidth="1"/>
    <col min="5963" max="5981" width="0" style="2" hidden="1" customWidth="1"/>
    <col min="5982" max="5982" width="11" style="2" customWidth="1"/>
    <col min="5983" max="5986" width="9.7109375" style="2" customWidth="1"/>
    <col min="5987" max="6144" width="8.5703125" style="2"/>
    <col min="6145" max="6145" width="12.140625" style="2" customWidth="1"/>
    <col min="6146" max="6146" width="6.5703125" style="2" customWidth="1"/>
    <col min="6147" max="6147" width="41.28515625" style="2" customWidth="1"/>
    <col min="6148" max="6148" width="8.5703125" style="2"/>
    <col min="6149" max="6149" width="12.140625" style="2" customWidth="1"/>
    <col min="6150" max="6150" width="8" style="2" customWidth="1"/>
    <col min="6151" max="6217" width="9.5703125" style="2" customWidth="1"/>
    <col min="6218" max="6218" width="11" style="2" customWidth="1"/>
    <col min="6219" max="6237" width="0" style="2" hidden="1" customWidth="1"/>
    <col min="6238" max="6238" width="11" style="2" customWidth="1"/>
    <col min="6239" max="6242" width="9.7109375" style="2" customWidth="1"/>
    <col min="6243" max="6400" width="8.5703125" style="2"/>
    <col min="6401" max="6401" width="12.140625" style="2" customWidth="1"/>
    <col min="6402" max="6402" width="6.5703125" style="2" customWidth="1"/>
    <col min="6403" max="6403" width="41.28515625" style="2" customWidth="1"/>
    <col min="6404" max="6404" width="8.5703125" style="2"/>
    <col min="6405" max="6405" width="12.140625" style="2" customWidth="1"/>
    <col min="6406" max="6406" width="8" style="2" customWidth="1"/>
    <col min="6407" max="6473" width="9.5703125" style="2" customWidth="1"/>
    <col min="6474" max="6474" width="11" style="2" customWidth="1"/>
    <col min="6475" max="6493" width="0" style="2" hidden="1" customWidth="1"/>
    <col min="6494" max="6494" width="11" style="2" customWidth="1"/>
    <col min="6495" max="6498" width="9.7109375" style="2" customWidth="1"/>
    <col min="6499" max="6656" width="8.5703125" style="2"/>
    <col min="6657" max="6657" width="12.140625" style="2" customWidth="1"/>
    <col min="6658" max="6658" width="6.5703125" style="2" customWidth="1"/>
    <col min="6659" max="6659" width="41.28515625" style="2" customWidth="1"/>
    <col min="6660" max="6660" width="8.5703125" style="2"/>
    <col min="6661" max="6661" width="12.140625" style="2" customWidth="1"/>
    <col min="6662" max="6662" width="8" style="2" customWidth="1"/>
    <col min="6663" max="6729" width="9.5703125" style="2" customWidth="1"/>
    <col min="6730" max="6730" width="11" style="2" customWidth="1"/>
    <col min="6731" max="6749" width="0" style="2" hidden="1" customWidth="1"/>
    <col min="6750" max="6750" width="11" style="2" customWidth="1"/>
    <col min="6751" max="6754" width="9.7109375" style="2" customWidth="1"/>
    <col min="6755" max="6912" width="8.5703125" style="2"/>
    <col min="6913" max="6913" width="12.140625" style="2" customWidth="1"/>
    <col min="6914" max="6914" width="6.5703125" style="2" customWidth="1"/>
    <col min="6915" max="6915" width="41.28515625" style="2" customWidth="1"/>
    <col min="6916" max="6916" width="8.5703125" style="2"/>
    <col min="6917" max="6917" width="12.140625" style="2" customWidth="1"/>
    <col min="6918" max="6918" width="8" style="2" customWidth="1"/>
    <col min="6919" max="6985" width="9.5703125" style="2" customWidth="1"/>
    <col min="6986" max="6986" width="11" style="2" customWidth="1"/>
    <col min="6987" max="7005" width="0" style="2" hidden="1" customWidth="1"/>
    <col min="7006" max="7006" width="11" style="2" customWidth="1"/>
    <col min="7007" max="7010" width="9.7109375" style="2" customWidth="1"/>
    <col min="7011" max="7168" width="8.5703125" style="2"/>
    <col min="7169" max="7169" width="12.140625" style="2" customWidth="1"/>
    <col min="7170" max="7170" width="6.5703125" style="2" customWidth="1"/>
    <col min="7171" max="7171" width="41.28515625" style="2" customWidth="1"/>
    <col min="7172" max="7172" width="8.5703125" style="2"/>
    <col min="7173" max="7173" width="12.140625" style="2" customWidth="1"/>
    <col min="7174" max="7174" width="8" style="2" customWidth="1"/>
    <col min="7175" max="7241" width="9.5703125" style="2" customWidth="1"/>
    <col min="7242" max="7242" width="11" style="2" customWidth="1"/>
    <col min="7243" max="7261" width="0" style="2" hidden="1" customWidth="1"/>
    <col min="7262" max="7262" width="11" style="2" customWidth="1"/>
    <col min="7263" max="7266" width="9.7109375" style="2" customWidth="1"/>
    <col min="7267" max="7424" width="8.5703125" style="2"/>
    <col min="7425" max="7425" width="12.140625" style="2" customWidth="1"/>
    <col min="7426" max="7426" width="6.5703125" style="2" customWidth="1"/>
    <col min="7427" max="7427" width="41.28515625" style="2" customWidth="1"/>
    <col min="7428" max="7428" width="8.5703125" style="2"/>
    <col min="7429" max="7429" width="12.140625" style="2" customWidth="1"/>
    <col min="7430" max="7430" width="8" style="2" customWidth="1"/>
    <col min="7431" max="7497" width="9.5703125" style="2" customWidth="1"/>
    <col min="7498" max="7498" width="11" style="2" customWidth="1"/>
    <col min="7499" max="7517" width="0" style="2" hidden="1" customWidth="1"/>
    <col min="7518" max="7518" width="11" style="2" customWidth="1"/>
    <col min="7519" max="7522" width="9.7109375" style="2" customWidth="1"/>
    <col min="7523" max="7680" width="8.5703125" style="2"/>
    <col min="7681" max="7681" width="12.140625" style="2" customWidth="1"/>
    <col min="7682" max="7682" width="6.5703125" style="2" customWidth="1"/>
    <col min="7683" max="7683" width="41.28515625" style="2" customWidth="1"/>
    <col min="7684" max="7684" width="8.5703125" style="2"/>
    <col min="7685" max="7685" width="12.140625" style="2" customWidth="1"/>
    <col min="7686" max="7686" width="8" style="2" customWidth="1"/>
    <col min="7687" max="7753" width="9.5703125" style="2" customWidth="1"/>
    <col min="7754" max="7754" width="11" style="2" customWidth="1"/>
    <col min="7755" max="7773" width="0" style="2" hidden="1" customWidth="1"/>
    <col min="7774" max="7774" width="11" style="2" customWidth="1"/>
    <col min="7775" max="7778" width="9.7109375" style="2" customWidth="1"/>
    <col min="7779" max="7936" width="8.5703125" style="2"/>
    <col min="7937" max="7937" width="12.140625" style="2" customWidth="1"/>
    <col min="7938" max="7938" width="6.5703125" style="2" customWidth="1"/>
    <col min="7939" max="7939" width="41.28515625" style="2" customWidth="1"/>
    <col min="7940" max="7940" width="8.5703125" style="2"/>
    <col min="7941" max="7941" width="12.140625" style="2" customWidth="1"/>
    <col min="7942" max="7942" width="8" style="2" customWidth="1"/>
    <col min="7943" max="8009" width="9.5703125" style="2" customWidth="1"/>
    <col min="8010" max="8010" width="11" style="2" customWidth="1"/>
    <col min="8011" max="8029" width="0" style="2" hidden="1" customWidth="1"/>
    <col min="8030" max="8030" width="11" style="2" customWidth="1"/>
    <col min="8031" max="8034" width="9.7109375" style="2" customWidth="1"/>
    <col min="8035" max="8192" width="8.5703125" style="2"/>
    <col min="8193" max="8193" width="12.140625" style="2" customWidth="1"/>
    <col min="8194" max="8194" width="6.5703125" style="2" customWidth="1"/>
    <col min="8195" max="8195" width="41.28515625" style="2" customWidth="1"/>
    <col min="8196" max="8196" width="8.5703125" style="2"/>
    <col min="8197" max="8197" width="12.140625" style="2" customWidth="1"/>
    <col min="8198" max="8198" width="8" style="2" customWidth="1"/>
    <col min="8199" max="8265" width="9.5703125" style="2" customWidth="1"/>
    <col min="8266" max="8266" width="11" style="2" customWidth="1"/>
    <col min="8267" max="8285" width="0" style="2" hidden="1" customWidth="1"/>
    <col min="8286" max="8286" width="11" style="2" customWidth="1"/>
    <col min="8287" max="8290" width="9.7109375" style="2" customWidth="1"/>
    <col min="8291" max="8448" width="8.5703125" style="2"/>
    <col min="8449" max="8449" width="12.140625" style="2" customWidth="1"/>
    <col min="8450" max="8450" width="6.5703125" style="2" customWidth="1"/>
    <col min="8451" max="8451" width="41.28515625" style="2" customWidth="1"/>
    <col min="8452" max="8452" width="8.5703125" style="2"/>
    <col min="8453" max="8453" width="12.140625" style="2" customWidth="1"/>
    <col min="8454" max="8454" width="8" style="2" customWidth="1"/>
    <col min="8455" max="8521" width="9.5703125" style="2" customWidth="1"/>
    <col min="8522" max="8522" width="11" style="2" customWidth="1"/>
    <col min="8523" max="8541" width="0" style="2" hidden="1" customWidth="1"/>
    <col min="8542" max="8542" width="11" style="2" customWidth="1"/>
    <col min="8543" max="8546" width="9.7109375" style="2" customWidth="1"/>
    <col min="8547" max="8704" width="8.5703125" style="2"/>
    <col min="8705" max="8705" width="12.140625" style="2" customWidth="1"/>
    <col min="8706" max="8706" width="6.5703125" style="2" customWidth="1"/>
    <col min="8707" max="8707" width="41.28515625" style="2" customWidth="1"/>
    <col min="8708" max="8708" width="8.5703125" style="2"/>
    <col min="8709" max="8709" width="12.140625" style="2" customWidth="1"/>
    <col min="8710" max="8710" width="8" style="2" customWidth="1"/>
    <col min="8711" max="8777" width="9.5703125" style="2" customWidth="1"/>
    <col min="8778" max="8778" width="11" style="2" customWidth="1"/>
    <col min="8779" max="8797" width="0" style="2" hidden="1" customWidth="1"/>
    <col min="8798" max="8798" width="11" style="2" customWidth="1"/>
    <col min="8799" max="8802" width="9.7109375" style="2" customWidth="1"/>
    <col min="8803" max="8960" width="8.5703125" style="2"/>
    <col min="8961" max="8961" width="12.140625" style="2" customWidth="1"/>
    <col min="8962" max="8962" width="6.5703125" style="2" customWidth="1"/>
    <col min="8963" max="8963" width="41.28515625" style="2" customWidth="1"/>
    <col min="8964" max="8964" width="8.5703125" style="2"/>
    <col min="8965" max="8965" width="12.140625" style="2" customWidth="1"/>
    <col min="8966" max="8966" width="8" style="2" customWidth="1"/>
    <col min="8967" max="9033" width="9.5703125" style="2" customWidth="1"/>
    <col min="9034" max="9034" width="11" style="2" customWidth="1"/>
    <col min="9035" max="9053" width="0" style="2" hidden="1" customWidth="1"/>
    <col min="9054" max="9054" width="11" style="2" customWidth="1"/>
    <col min="9055" max="9058" width="9.7109375" style="2" customWidth="1"/>
    <col min="9059" max="9216" width="8.5703125" style="2"/>
    <col min="9217" max="9217" width="12.140625" style="2" customWidth="1"/>
    <col min="9218" max="9218" width="6.5703125" style="2" customWidth="1"/>
    <col min="9219" max="9219" width="41.28515625" style="2" customWidth="1"/>
    <col min="9220" max="9220" width="8.5703125" style="2"/>
    <col min="9221" max="9221" width="12.140625" style="2" customWidth="1"/>
    <col min="9222" max="9222" width="8" style="2" customWidth="1"/>
    <col min="9223" max="9289" width="9.5703125" style="2" customWidth="1"/>
    <col min="9290" max="9290" width="11" style="2" customWidth="1"/>
    <col min="9291" max="9309" width="0" style="2" hidden="1" customWidth="1"/>
    <col min="9310" max="9310" width="11" style="2" customWidth="1"/>
    <col min="9311" max="9314" width="9.7109375" style="2" customWidth="1"/>
    <col min="9315" max="9472" width="8.5703125" style="2"/>
    <col min="9473" max="9473" width="12.140625" style="2" customWidth="1"/>
    <col min="9474" max="9474" width="6.5703125" style="2" customWidth="1"/>
    <col min="9475" max="9475" width="41.28515625" style="2" customWidth="1"/>
    <col min="9476" max="9476" width="8.5703125" style="2"/>
    <col min="9477" max="9477" width="12.140625" style="2" customWidth="1"/>
    <col min="9478" max="9478" width="8" style="2" customWidth="1"/>
    <col min="9479" max="9545" width="9.5703125" style="2" customWidth="1"/>
    <col min="9546" max="9546" width="11" style="2" customWidth="1"/>
    <col min="9547" max="9565" width="0" style="2" hidden="1" customWidth="1"/>
    <col min="9566" max="9566" width="11" style="2" customWidth="1"/>
    <col min="9567" max="9570" width="9.7109375" style="2" customWidth="1"/>
    <col min="9571" max="9728" width="8.5703125" style="2"/>
    <col min="9729" max="9729" width="12.140625" style="2" customWidth="1"/>
    <col min="9730" max="9730" width="6.5703125" style="2" customWidth="1"/>
    <col min="9731" max="9731" width="41.28515625" style="2" customWidth="1"/>
    <col min="9732" max="9732" width="8.5703125" style="2"/>
    <col min="9733" max="9733" width="12.140625" style="2" customWidth="1"/>
    <col min="9734" max="9734" width="8" style="2" customWidth="1"/>
    <col min="9735" max="9801" width="9.5703125" style="2" customWidth="1"/>
    <col min="9802" max="9802" width="11" style="2" customWidth="1"/>
    <col min="9803" max="9821" width="0" style="2" hidden="1" customWidth="1"/>
    <col min="9822" max="9822" width="11" style="2" customWidth="1"/>
    <col min="9823" max="9826" width="9.7109375" style="2" customWidth="1"/>
    <col min="9827" max="9984" width="8.5703125" style="2"/>
    <col min="9985" max="9985" width="12.140625" style="2" customWidth="1"/>
    <col min="9986" max="9986" width="6.5703125" style="2" customWidth="1"/>
    <col min="9987" max="9987" width="41.28515625" style="2" customWidth="1"/>
    <col min="9988" max="9988" width="8.5703125" style="2"/>
    <col min="9989" max="9989" width="12.140625" style="2" customWidth="1"/>
    <col min="9990" max="9990" width="8" style="2" customWidth="1"/>
    <col min="9991" max="10057" width="9.5703125" style="2" customWidth="1"/>
    <col min="10058" max="10058" width="11" style="2" customWidth="1"/>
    <col min="10059" max="10077" width="0" style="2" hidden="1" customWidth="1"/>
    <col min="10078" max="10078" width="11" style="2" customWidth="1"/>
    <col min="10079" max="10082" width="9.7109375" style="2" customWidth="1"/>
    <col min="10083" max="10240" width="8.5703125" style="2"/>
    <col min="10241" max="10241" width="12.140625" style="2" customWidth="1"/>
    <col min="10242" max="10242" width="6.5703125" style="2" customWidth="1"/>
    <col min="10243" max="10243" width="41.28515625" style="2" customWidth="1"/>
    <col min="10244" max="10244" width="8.5703125" style="2"/>
    <col min="10245" max="10245" width="12.140625" style="2" customWidth="1"/>
    <col min="10246" max="10246" width="8" style="2" customWidth="1"/>
    <col min="10247" max="10313" width="9.5703125" style="2" customWidth="1"/>
    <col min="10314" max="10314" width="11" style="2" customWidth="1"/>
    <col min="10315" max="10333" width="0" style="2" hidden="1" customWidth="1"/>
    <col min="10334" max="10334" width="11" style="2" customWidth="1"/>
    <col min="10335" max="10338" width="9.7109375" style="2" customWidth="1"/>
    <col min="10339" max="10496" width="8.5703125" style="2"/>
    <col min="10497" max="10497" width="12.140625" style="2" customWidth="1"/>
    <col min="10498" max="10498" width="6.5703125" style="2" customWidth="1"/>
    <col min="10499" max="10499" width="41.28515625" style="2" customWidth="1"/>
    <col min="10500" max="10500" width="8.5703125" style="2"/>
    <col min="10501" max="10501" width="12.140625" style="2" customWidth="1"/>
    <col min="10502" max="10502" width="8" style="2" customWidth="1"/>
    <col min="10503" max="10569" width="9.5703125" style="2" customWidth="1"/>
    <col min="10570" max="10570" width="11" style="2" customWidth="1"/>
    <col min="10571" max="10589" width="0" style="2" hidden="1" customWidth="1"/>
    <col min="10590" max="10590" width="11" style="2" customWidth="1"/>
    <col min="10591" max="10594" width="9.7109375" style="2" customWidth="1"/>
    <col min="10595" max="10752" width="8.5703125" style="2"/>
    <col min="10753" max="10753" width="12.140625" style="2" customWidth="1"/>
    <col min="10754" max="10754" width="6.5703125" style="2" customWidth="1"/>
    <col min="10755" max="10755" width="41.28515625" style="2" customWidth="1"/>
    <col min="10756" max="10756" width="8.5703125" style="2"/>
    <col min="10757" max="10757" width="12.140625" style="2" customWidth="1"/>
    <col min="10758" max="10758" width="8" style="2" customWidth="1"/>
    <col min="10759" max="10825" width="9.5703125" style="2" customWidth="1"/>
    <col min="10826" max="10826" width="11" style="2" customWidth="1"/>
    <col min="10827" max="10845" width="0" style="2" hidden="1" customWidth="1"/>
    <col min="10846" max="10846" width="11" style="2" customWidth="1"/>
    <col min="10847" max="10850" width="9.7109375" style="2" customWidth="1"/>
    <col min="10851" max="11008" width="8.5703125" style="2"/>
    <col min="11009" max="11009" width="12.140625" style="2" customWidth="1"/>
    <col min="11010" max="11010" width="6.5703125" style="2" customWidth="1"/>
    <col min="11011" max="11011" width="41.28515625" style="2" customWidth="1"/>
    <col min="11012" max="11012" width="8.5703125" style="2"/>
    <col min="11013" max="11013" width="12.140625" style="2" customWidth="1"/>
    <col min="11014" max="11014" width="8" style="2" customWidth="1"/>
    <col min="11015" max="11081" width="9.5703125" style="2" customWidth="1"/>
    <col min="11082" max="11082" width="11" style="2" customWidth="1"/>
    <col min="11083" max="11101" width="0" style="2" hidden="1" customWidth="1"/>
    <col min="11102" max="11102" width="11" style="2" customWidth="1"/>
    <col min="11103" max="11106" width="9.7109375" style="2" customWidth="1"/>
    <col min="11107" max="11264" width="8.5703125" style="2"/>
    <col min="11265" max="11265" width="12.140625" style="2" customWidth="1"/>
    <col min="11266" max="11266" width="6.5703125" style="2" customWidth="1"/>
    <col min="11267" max="11267" width="41.28515625" style="2" customWidth="1"/>
    <col min="11268" max="11268" width="8.5703125" style="2"/>
    <col min="11269" max="11269" width="12.140625" style="2" customWidth="1"/>
    <col min="11270" max="11270" width="8" style="2" customWidth="1"/>
    <col min="11271" max="11337" width="9.5703125" style="2" customWidth="1"/>
    <col min="11338" max="11338" width="11" style="2" customWidth="1"/>
    <col min="11339" max="11357" width="0" style="2" hidden="1" customWidth="1"/>
    <col min="11358" max="11358" width="11" style="2" customWidth="1"/>
    <col min="11359" max="11362" width="9.7109375" style="2" customWidth="1"/>
    <col min="11363" max="11520" width="8.5703125" style="2"/>
    <col min="11521" max="11521" width="12.140625" style="2" customWidth="1"/>
    <col min="11522" max="11522" width="6.5703125" style="2" customWidth="1"/>
    <col min="11523" max="11523" width="41.28515625" style="2" customWidth="1"/>
    <col min="11524" max="11524" width="8.5703125" style="2"/>
    <col min="11525" max="11525" width="12.140625" style="2" customWidth="1"/>
    <col min="11526" max="11526" width="8" style="2" customWidth="1"/>
    <col min="11527" max="11593" width="9.5703125" style="2" customWidth="1"/>
    <col min="11594" max="11594" width="11" style="2" customWidth="1"/>
    <col min="11595" max="11613" width="0" style="2" hidden="1" customWidth="1"/>
    <col min="11614" max="11614" width="11" style="2" customWidth="1"/>
    <col min="11615" max="11618" width="9.7109375" style="2" customWidth="1"/>
    <col min="11619" max="11776" width="8.5703125" style="2"/>
    <col min="11777" max="11777" width="12.140625" style="2" customWidth="1"/>
    <col min="11778" max="11778" width="6.5703125" style="2" customWidth="1"/>
    <col min="11779" max="11779" width="41.28515625" style="2" customWidth="1"/>
    <col min="11780" max="11780" width="8.5703125" style="2"/>
    <col min="11781" max="11781" width="12.140625" style="2" customWidth="1"/>
    <col min="11782" max="11782" width="8" style="2" customWidth="1"/>
    <col min="11783" max="11849" width="9.5703125" style="2" customWidth="1"/>
    <col min="11850" max="11850" width="11" style="2" customWidth="1"/>
    <col min="11851" max="11869" width="0" style="2" hidden="1" customWidth="1"/>
    <col min="11870" max="11870" width="11" style="2" customWidth="1"/>
    <col min="11871" max="11874" width="9.7109375" style="2" customWidth="1"/>
    <col min="11875" max="12032" width="8.5703125" style="2"/>
    <col min="12033" max="12033" width="12.140625" style="2" customWidth="1"/>
    <col min="12034" max="12034" width="6.5703125" style="2" customWidth="1"/>
    <col min="12035" max="12035" width="41.28515625" style="2" customWidth="1"/>
    <col min="12036" max="12036" width="8.5703125" style="2"/>
    <col min="12037" max="12037" width="12.140625" style="2" customWidth="1"/>
    <col min="12038" max="12038" width="8" style="2" customWidth="1"/>
    <col min="12039" max="12105" width="9.5703125" style="2" customWidth="1"/>
    <col min="12106" max="12106" width="11" style="2" customWidth="1"/>
    <col min="12107" max="12125" width="0" style="2" hidden="1" customWidth="1"/>
    <col min="12126" max="12126" width="11" style="2" customWidth="1"/>
    <col min="12127" max="12130" width="9.7109375" style="2" customWidth="1"/>
    <col min="12131" max="12288" width="8.5703125" style="2"/>
    <col min="12289" max="12289" width="12.140625" style="2" customWidth="1"/>
    <col min="12290" max="12290" width="6.5703125" style="2" customWidth="1"/>
    <col min="12291" max="12291" width="41.28515625" style="2" customWidth="1"/>
    <col min="12292" max="12292" width="8.5703125" style="2"/>
    <col min="12293" max="12293" width="12.140625" style="2" customWidth="1"/>
    <col min="12294" max="12294" width="8" style="2" customWidth="1"/>
    <col min="12295" max="12361" width="9.5703125" style="2" customWidth="1"/>
    <col min="12362" max="12362" width="11" style="2" customWidth="1"/>
    <col min="12363" max="12381" width="0" style="2" hidden="1" customWidth="1"/>
    <col min="12382" max="12382" width="11" style="2" customWidth="1"/>
    <col min="12383" max="12386" width="9.7109375" style="2" customWidth="1"/>
    <col min="12387" max="12544" width="8.5703125" style="2"/>
    <col min="12545" max="12545" width="12.140625" style="2" customWidth="1"/>
    <col min="12546" max="12546" width="6.5703125" style="2" customWidth="1"/>
    <col min="12547" max="12547" width="41.28515625" style="2" customWidth="1"/>
    <col min="12548" max="12548" width="8.5703125" style="2"/>
    <col min="12549" max="12549" width="12.140625" style="2" customWidth="1"/>
    <col min="12550" max="12550" width="8" style="2" customWidth="1"/>
    <col min="12551" max="12617" width="9.5703125" style="2" customWidth="1"/>
    <col min="12618" max="12618" width="11" style="2" customWidth="1"/>
    <col min="12619" max="12637" width="0" style="2" hidden="1" customWidth="1"/>
    <col min="12638" max="12638" width="11" style="2" customWidth="1"/>
    <col min="12639" max="12642" width="9.7109375" style="2" customWidth="1"/>
    <col min="12643" max="12800" width="8.5703125" style="2"/>
    <col min="12801" max="12801" width="12.140625" style="2" customWidth="1"/>
    <col min="12802" max="12802" width="6.5703125" style="2" customWidth="1"/>
    <col min="12803" max="12803" width="41.28515625" style="2" customWidth="1"/>
    <col min="12804" max="12804" width="8.5703125" style="2"/>
    <col min="12805" max="12805" width="12.140625" style="2" customWidth="1"/>
    <col min="12806" max="12806" width="8" style="2" customWidth="1"/>
    <col min="12807" max="12873" width="9.5703125" style="2" customWidth="1"/>
    <col min="12874" max="12874" width="11" style="2" customWidth="1"/>
    <col min="12875" max="12893" width="0" style="2" hidden="1" customWidth="1"/>
    <col min="12894" max="12894" width="11" style="2" customWidth="1"/>
    <col min="12895" max="12898" width="9.7109375" style="2" customWidth="1"/>
    <col min="12899" max="13056" width="8.5703125" style="2"/>
    <col min="13057" max="13057" width="12.140625" style="2" customWidth="1"/>
    <col min="13058" max="13058" width="6.5703125" style="2" customWidth="1"/>
    <col min="13059" max="13059" width="41.28515625" style="2" customWidth="1"/>
    <col min="13060" max="13060" width="8.5703125" style="2"/>
    <col min="13061" max="13061" width="12.140625" style="2" customWidth="1"/>
    <col min="13062" max="13062" width="8" style="2" customWidth="1"/>
    <col min="13063" max="13129" width="9.5703125" style="2" customWidth="1"/>
    <col min="13130" max="13130" width="11" style="2" customWidth="1"/>
    <col min="13131" max="13149" width="0" style="2" hidden="1" customWidth="1"/>
    <col min="13150" max="13150" width="11" style="2" customWidth="1"/>
    <col min="13151" max="13154" width="9.7109375" style="2" customWidth="1"/>
    <col min="13155" max="13312" width="8.5703125" style="2"/>
    <col min="13313" max="13313" width="12.140625" style="2" customWidth="1"/>
    <col min="13314" max="13314" width="6.5703125" style="2" customWidth="1"/>
    <col min="13315" max="13315" width="41.28515625" style="2" customWidth="1"/>
    <col min="13316" max="13316" width="8.5703125" style="2"/>
    <col min="13317" max="13317" width="12.140625" style="2" customWidth="1"/>
    <col min="13318" max="13318" width="8" style="2" customWidth="1"/>
    <col min="13319" max="13385" width="9.5703125" style="2" customWidth="1"/>
    <col min="13386" max="13386" width="11" style="2" customWidth="1"/>
    <col min="13387" max="13405" width="0" style="2" hidden="1" customWidth="1"/>
    <col min="13406" max="13406" width="11" style="2" customWidth="1"/>
    <col min="13407" max="13410" width="9.7109375" style="2" customWidth="1"/>
    <col min="13411" max="13568" width="8.5703125" style="2"/>
    <col min="13569" max="13569" width="12.140625" style="2" customWidth="1"/>
    <col min="13570" max="13570" width="6.5703125" style="2" customWidth="1"/>
    <col min="13571" max="13571" width="41.28515625" style="2" customWidth="1"/>
    <col min="13572" max="13572" width="8.5703125" style="2"/>
    <col min="13573" max="13573" width="12.140625" style="2" customWidth="1"/>
    <col min="13574" max="13574" width="8" style="2" customWidth="1"/>
    <col min="13575" max="13641" width="9.5703125" style="2" customWidth="1"/>
    <col min="13642" max="13642" width="11" style="2" customWidth="1"/>
    <col min="13643" max="13661" width="0" style="2" hidden="1" customWidth="1"/>
    <col min="13662" max="13662" width="11" style="2" customWidth="1"/>
    <col min="13663" max="13666" width="9.7109375" style="2" customWidth="1"/>
    <col min="13667" max="13824" width="8.5703125" style="2"/>
    <col min="13825" max="13825" width="12.140625" style="2" customWidth="1"/>
    <col min="13826" max="13826" width="6.5703125" style="2" customWidth="1"/>
    <col min="13827" max="13827" width="41.28515625" style="2" customWidth="1"/>
    <col min="13828" max="13828" width="8.5703125" style="2"/>
    <col min="13829" max="13829" width="12.140625" style="2" customWidth="1"/>
    <col min="13830" max="13830" width="8" style="2" customWidth="1"/>
    <col min="13831" max="13897" width="9.5703125" style="2" customWidth="1"/>
    <col min="13898" max="13898" width="11" style="2" customWidth="1"/>
    <col min="13899" max="13917" width="0" style="2" hidden="1" customWidth="1"/>
    <col min="13918" max="13918" width="11" style="2" customWidth="1"/>
    <col min="13919" max="13922" width="9.7109375" style="2" customWidth="1"/>
    <col min="13923" max="14080" width="8.5703125" style="2"/>
    <col min="14081" max="14081" width="12.140625" style="2" customWidth="1"/>
    <col min="14082" max="14082" width="6.5703125" style="2" customWidth="1"/>
    <col min="14083" max="14083" width="41.28515625" style="2" customWidth="1"/>
    <col min="14084" max="14084" width="8.5703125" style="2"/>
    <col min="14085" max="14085" width="12.140625" style="2" customWidth="1"/>
    <col min="14086" max="14086" width="8" style="2" customWidth="1"/>
    <col min="14087" max="14153" width="9.5703125" style="2" customWidth="1"/>
    <col min="14154" max="14154" width="11" style="2" customWidth="1"/>
    <col min="14155" max="14173" width="0" style="2" hidden="1" customWidth="1"/>
    <col min="14174" max="14174" width="11" style="2" customWidth="1"/>
    <col min="14175" max="14178" width="9.7109375" style="2" customWidth="1"/>
    <col min="14179" max="14336" width="8.5703125" style="2"/>
    <col min="14337" max="14337" width="12.140625" style="2" customWidth="1"/>
    <col min="14338" max="14338" width="6.5703125" style="2" customWidth="1"/>
    <col min="14339" max="14339" width="41.28515625" style="2" customWidth="1"/>
    <col min="14340" max="14340" width="8.5703125" style="2"/>
    <col min="14341" max="14341" width="12.140625" style="2" customWidth="1"/>
    <col min="14342" max="14342" width="8" style="2" customWidth="1"/>
    <col min="14343" max="14409" width="9.5703125" style="2" customWidth="1"/>
    <col min="14410" max="14410" width="11" style="2" customWidth="1"/>
    <col min="14411" max="14429" width="0" style="2" hidden="1" customWidth="1"/>
    <col min="14430" max="14430" width="11" style="2" customWidth="1"/>
    <col min="14431" max="14434" width="9.7109375" style="2" customWidth="1"/>
    <col min="14435" max="14592" width="8.5703125" style="2"/>
    <col min="14593" max="14593" width="12.140625" style="2" customWidth="1"/>
    <col min="14594" max="14594" width="6.5703125" style="2" customWidth="1"/>
    <col min="14595" max="14595" width="41.28515625" style="2" customWidth="1"/>
    <col min="14596" max="14596" width="8.5703125" style="2"/>
    <col min="14597" max="14597" width="12.140625" style="2" customWidth="1"/>
    <col min="14598" max="14598" width="8" style="2" customWidth="1"/>
    <col min="14599" max="14665" width="9.5703125" style="2" customWidth="1"/>
    <col min="14666" max="14666" width="11" style="2" customWidth="1"/>
    <col min="14667" max="14685" width="0" style="2" hidden="1" customWidth="1"/>
    <col min="14686" max="14686" width="11" style="2" customWidth="1"/>
    <col min="14687" max="14690" width="9.7109375" style="2" customWidth="1"/>
    <col min="14691" max="14848" width="8.5703125" style="2"/>
    <col min="14849" max="14849" width="12.140625" style="2" customWidth="1"/>
    <col min="14850" max="14850" width="6.5703125" style="2" customWidth="1"/>
    <col min="14851" max="14851" width="41.28515625" style="2" customWidth="1"/>
    <col min="14852" max="14852" width="8.5703125" style="2"/>
    <col min="14853" max="14853" width="12.140625" style="2" customWidth="1"/>
    <col min="14854" max="14854" width="8" style="2" customWidth="1"/>
    <col min="14855" max="14921" width="9.5703125" style="2" customWidth="1"/>
    <col min="14922" max="14922" width="11" style="2" customWidth="1"/>
    <col min="14923" max="14941" width="0" style="2" hidden="1" customWidth="1"/>
    <col min="14942" max="14942" width="11" style="2" customWidth="1"/>
    <col min="14943" max="14946" width="9.7109375" style="2" customWidth="1"/>
    <col min="14947" max="15104" width="8.5703125" style="2"/>
    <col min="15105" max="15105" width="12.140625" style="2" customWidth="1"/>
    <col min="15106" max="15106" width="6.5703125" style="2" customWidth="1"/>
    <col min="15107" max="15107" width="41.28515625" style="2" customWidth="1"/>
    <col min="15108" max="15108" width="8.5703125" style="2"/>
    <col min="15109" max="15109" width="12.140625" style="2" customWidth="1"/>
    <col min="15110" max="15110" width="8" style="2" customWidth="1"/>
    <col min="15111" max="15177" width="9.5703125" style="2" customWidth="1"/>
    <col min="15178" max="15178" width="11" style="2" customWidth="1"/>
    <col min="15179" max="15197" width="0" style="2" hidden="1" customWidth="1"/>
    <col min="15198" max="15198" width="11" style="2" customWidth="1"/>
    <col min="15199" max="15202" width="9.7109375" style="2" customWidth="1"/>
    <col min="15203" max="15360" width="8.5703125" style="2"/>
    <col min="15361" max="15361" width="12.140625" style="2" customWidth="1"/>
    <col min="15362" max="15362" width="6.5703125" style="2" customWidth="1"/>
    <col min="15363" max="15363" width="41.28515625" style="2" customWidth="1"/>
    <col min="15364" max="15364" width="8.5703125" style="2"/>
    <col min="15365" max="15365" width="12.140625" style="2" customWidth="1"/>
    <col min="15366" max="15366" width="8" style="2" customWidth="1"/>
    <col min="15367" max="15433" width="9.5703125" style="2" customWidth="1"/>
    <col min="15434" max="15434" width="11" style="2" customWidth="1"/>
    <col min="15435" max="15453" width="0" style="2" hidden="1" customWidth="1"/>
    <col min="15454" max="15454" width="11" style="2" customWidth="1"/>
    <col min="15455" max="15458" width="9.7109375" style="2" customWidth="1"/>
    <col min="15459" max="15616" width="8.5703125" style="2"/>
    <col min="15617" max="15617" width="12.140625" style="2" customWidth="1"/>
    <col min="15618" max="15618" width="6.5703125" style="2" customWidth="1"/>
    <col min="15619" max="15619" width="41.28515625" style="2" customWidth="1"/>
    <col min="15620" max="15620" width="8.5703125" style="2"/>
    <col min="15621" max="15621" width="12.140625" style="2" customWidth="1"/>
    <col min="15622" max="15622" width="8" style="2" customWidth="1"/>
    <col min="15623" max="15689" width="9.5703125" style="2" customWidth="1"/>
    <col min="15690" max="15690" width="11" style="2" customWidth="1"/>
    <col min="15691" max="15709" width="0" style="2" hidden="1" customWidth="1"/>
    <col min="15710" max="15710" width="11" style="2" customWidth="1"/>
    <col min="15711" max="15714" width="9.7109375" style="2" customWidth="1"/>
    <col min="15715" max="15872" width="8.5703125" style="2"/>
    <col min="15873" max="15873" width="12.140625" style="2" customWidth="1"/>
    <col min="15874" max="15874" width="6.5703125" style="2" customWidth="1"/>
    <col min="15875" max="15875" width="41.28515625" style="2" customWidth="1"/>
    <col min="15876" max="15876" width="8.5703125" style="2"/>
    <col min="15877" max="15877" width="12.140625" style="2" customWidth="1"/>
    <col min="15878" max="15878" width="8" style="2" customWidth="1"/>
    <col min="15879" max="15945" width="9.5703125" style="2" customWidth="1"/>
    <col min="15946" max="15946" width="11" style="2" customWidth="1"/>
    <col min="15947" max="15965" width="0" style="2" hidden="1" customWidth="1"/>
    <col min="15966" max="15966" width="11" style="2" customWidth="1"/>
    <col min="15967" max="15970" width="9.7109375" style="2" customWidth="1"/>
    <col min="15971" max="16128" width="8.5703125" style="2"/>
    <col min="16129" max="16129" width="12.140625" style="2" customWidth="1"/>
    <col min="16130" max="16130" width="6.5703125" style="2" customWidth="1"/>
    <col min="16131" max="16131" width="41.28515625" style="2" customWidth="1"/>
    <col min="16132" max="16132" width="8.5703125" style="2"/>
    <col min="16133" max="16133" width="12.140625" style="2" customWidth="1"/>
    <col min="16134" max="16134" width="8" style="2" customWidth="1"/>
    <col min="16135" max="16201" width="9.5703125" style="2" customWidth="1"/>
    <col min="16202" max="16202" width="11" style="2" customWidth="1"/>
    <col min="16203" max="16221" width="0" style="2" hidden="1" customWidth="1"/>
    <col min="16222" max="16222" width="11" style="2" customWidth="1"/>
    <col min="16223" max="16226" width="9.7109375" style="2" customWidth="1"/>
    <col min="16227" max="16384" width="8.5703125" style="2"/>
  </cols>
  <sheetData>
    <row r="5" spans="2:92" ht="21" x14ac:dyDescent="0.35">
      <c r="G5" s="34"/>
    </row>
    <row r="6" spans="2:92" ht="21" customHeight="1" x14ac:dyDescent="0.25"/>
    <row r="7" spans="2:92" ht="21" x14ac:dyDescent="0.35">
      <c r="C7" s="5" t="s">
        <v>29</v>
      </c>
    </row>
    <row r="8" spans="2:92" ht="15.75" x14ac:dyDescent="0.25">
      <c r="C8" s="6" t="s">
        <v>30</v>
      </c>
      <c r="D8" s="6"/>
      <c r="BY8" s="7"/>
      <c r="BZ8" s="7"/>
      <c r="CB8" s="7"/>
      <c r="CL8" s="4" t="s">
        <v>1</v>
      </c>
      <c r="CM8" s="4" t="s">
        <v>2</v>
      </c>
      <c r="CN8" s="4" t="s">
        <v>3</v>
      </c>
    </row>
    <row r="9" spans="2:92" ht="15.75" x14ac:dyDescent="0.25">
      <c r="C9" s="6"/>
      <c r="D9" s="6"/>
      <c r="CL9" s="4" t="s">
        <v>4</v>
      </c>
      <c r="CM9" s="4" t="s">
        <v>5</v>
      </c>
      <c r="CN9" s="4" t="s">
        <v>6</v>
      </c>
    </row>
    <row r="10" spans="2:92" ht="38.25" customHeight="1" x14ac:dyDescent="0.25">
      <c r="B10" s="8" t="s">
        <v>31</v>
      </c>
      <c r="C10" s="8" t="s">
        <v>32</v>
      </c>
      <c r="D10" s="9" t="s">
        <v>33</v>
      </c>
      <c r="E10" s="9" t="s">
        <v>34</v>
      </c>
      <c r="BY10" s="4" t="str">
        <f>'QUALIF MIDDLE REZ'!B11</f>
        <v>Name Surname</v>
      </c>
      <c r="BZ10" s="4" t="str">
        <f>'QUALIF MIDDLE REZ'!C11</f>
        <v>Car</v>
      </c>
      <c r="CA10" s="4" t="str">
        <f>'QUALIF MIDDLE REZ'!D11</f>
        <v>SaRt No</v>
      </c>
      <c r="CB10" s="4" t="str">
        <f>'QUALIF MIDDLE REZ'!H11</f>
        <v>FINAL</v>
      </c>
    </row>
    <row r="11" spans="2:92" x14ac:dyDescent="0.25">
      <c r="B11" s="14">
        <v>1</v>
      </c>
      <c r="C11" s="35" t="str">
        <f ca="1">IF(ISERROR($CJ11),"",IF(CL11=0,"",CL11))</f>
        <v>Gediminas Levickas</v>
      </c>
      <c r="D11" s="14">
        <f t="shared" ref="C11:E26" ca="1" si="0">IF(ISERROR($CJ11),"",IF(CM11=0,"",CM11))</f>
        <v>103</v>
      </c>
      <c r="E11" s="36">
        <f t="shared" ca="1" si="0"/>
        <v>90.67</v>
      </c>
      <c r="BX11" s="4">
        <v>1</v>
      </c>
      <c r="BY11" s="4" t="str">
        <f>'QUALIF MIDDLE REZ'!B12</f>
        <v>Arturs Miskinis</v>
      </c>
      <c r="BZ11" s="4" t="str">
        <f>'QUALIF MIDDLE REZ'!C12</f>
        <v>BMW e36</v>
      </c>
      <c r="CA11" s="4">
        <f>'QUALIF MIDDLE REZ'!D12</f>
        <v>101</v>
      </c>
      <c r="CB11" s="21">
        <f>ROUND('QUALIF MIDDLE REZ'!H12,2)</f>
        <v>76.33</v>
      </c>
      <c r="CD11" s="4">
        <f t="shared" ref="CD11:CD59" si="1">RANK(CB11,$CB$11:$CB$59,0)</f>
        <v>13</v>
      </c>
      <c r="CF11" s="21">
        <f>CB11*1000000-CA11</f>
        <v>76329899</v>
      </c>
      <c r="CG11" s="4">
        <f>RANK(CF11,$CF$11:$CF$59,0)</f>
        <v>13</v>
      </c>
      <c r="CI11" s="4">
        <v>1</v>
      </c>
      <c r="CJ11" s="4">
        <f t="shared" ref="CJ11:CJ42" si="2">MATCH(CI11,CG:CG,0)</f>
        <v>13</v>
      </c>
      <c r="CL11" s="4" t="str">
        <f ca="1">IF(BY11&lt;&gt;0,INDIRECT(CL$9&amp;$CJ11),"")</f>
        <v>Gediminas Levickas</v>
      </c>
      <c r="CM11" s="4">
        <f ca="1">IF(BZ11&lt;&gt;0,INDIRECT(CM$9&amp;$CJ11),"")</f>
        <v>103</v>
      </c>
      <c r="CN11" s="4">
        <f ca="1">IF(CA11&lt;&gt;0,INDIRECT(CN$9&amp;$CJ11),"")</f>
        <v>90.67</v>
      </c>
    </row>
    <row r="12" spans="2:92" x14ac:dyDescent="0.25">
      <c r="B12" s="14">
        <v>2</v>
      </c>
      <c r="C12" s="35" t="str">
        <f t="shared" ca="1" si="0"/>
        <v>Benediktas Čirba</v>
      </c>
      <c r="D12" s="14">
        <f t="shared" ca="1" si="0"/>
        <v>111</v>
      </c>
      <c r="E12" s="36">
        <f t="shared" ca="1" si="0"/>
        <v>88.67</v>
      </c>
      <c r="BX12" s="4">
        <v>2</v>
      </c>
      <c r="BY12" s="4" t="str">
        <f>'QUALIF MIDDLE REZ'!B13</f>
        <v>Arnas Dyburis</v>
      </c>
      <c r="BZ12" s="4" t="str">
        <f>'QUALIF MIDDLE REZ'!C13</f>
        <v>Nissan 180sx</v>
      </c>
      <c r="CA12" s="4">
        <f>'QUALIF MIDDLE REZ'!D13</f>
        <v>102</v>
      </c>
      <c r="CB12" s="21">
        <f>ROUND('QUALIF MIDDLE REZ'!H13,2)</f>
        <v>73.33</v>
      </c>
      <c r="CD12" s="4">
        <f t="shared" si="1"/>
        <v>17</v>
      </c>
      <c r="CF12" s="21">
        <f t="shared" ref="CF12:CF59" si="3">CB12*1000000-CA12</f>
        <v>73329898</v>
      </c>
      <c r="CG12" s="4">
        <f t="shared" ref="CG12:CG23" si="4">RANK(CF12,$CF$11:$CF$59,0)</f>
        <v>17</v>
      </c>
      <c r="CI12" s="4">
        <v>2</v>
      </c>
      <c r="CJ12" s="4">
        <f t="shared" si="2"/>
        <v>19</v>
      </c>
      <c r="CL12" s="4" t="str">
        <f t="shared" ref="CL12:CN27" ca="1" si="5">IF(BY12&lt;&gt;0,INDIRECT(CL$9&amp;$CJ12),"")</f>
        <v>Benediktas Čirba</v>
      </c>
      <c r="CM12" s="4">
        <f t="shared" ca="1" si="5"/>
        <v>111</v>
      </c>
      <c r="CN12" s="4">
        <f t="shared" ca="1" si="5"/>
        <v>88.67</v>
      </c>
    </row>
    <row r="13" spans="2:92" x14ac:dyDescent="0.25">
      <c r="B13" s="14">
        <v>3</v>
      </c>
      <c r="C13" s="35" t="str">
        <f t="shared" ca="1" si="0"/>
        <v>Artūras Ravluškevičius</v>
      </c>
      <c r="D13" s="14">
        <f t="shared" ca="1" si="0"/>
        <v>109</v>
      </c>
      <c r="E13" s="36">
        <f t="shared" ca="1" si="0"/>
        <v>88</v>
      </c>
      <c r="BX13" s="4">
        <v>3</v>
      </c>
      <c r="BY13" s="4" t="str">
        <f>'QUALIF MIDDLE REZ'!B14</f>
        <v>Gediminas Levickas</v>
      </c>
      <c r="BZ13" s="4" t="str">
        <f>'QUALIF MIDDLE REZ'!C14</f>
        <v>Nissan 200sx</v>
      </c>
      <c r="CA13" s="4">
        <f>'QUALIF MIDDLE REZ'!D14</f>
        <v>103</v>
      </c>
      <c r="CB13" s="21">
        <f>ROUND('QUALIF MIDDLE REZ'!H14,2)</f>
        <v>90.67</v>
      </c>
      <c r="CD13" s="4">
        <f t="shared" si="1"/>
        <v>1</v>
      </c>
      <c r="CF13" s="21">
        <f t="shared" si="3"/>
        <v>90669897</v>
      </c>
      <c r="CG13" s="4">
        <f t="shared" si="4"/>
        <v>1</v>
      </c>
      <c r="CI13" s="4">
        <v>3</v>
      </c>
      <c r="CJ13" s="4">
        <f t="shared" si="2"/>
        <v>18</v>
      </c>
      <c r="CL13" s="4" t="str">
        <f t="shared" ca="1" si="5"/>
        <v>Artūras Ravluškevičius</v>
      </c>
      <c r="CM13" s="4">
        <f t="shared" ca="1" si="5"/>
        <v>109</v>
      </c>
      <c r="CN13" s="4">
        <f t="shared" ca="1" si="5"/>
        <v>88</v>
      </c>
    </row>
    <row r="14" spans="2:92" x14ac:dyDescent="0.25">
      <c r="B14" s="14">
        <v>4</v>
      </c>
      <c r="C14" s="35" t="str">
        <f t="shared" ca="1" si="0"/>
        <v>Lukas Garlevičius</v>
      </c>
      <c r="D14" s="14">
        <f t="shared" ca="1" si="0"/>
        <v>108</v>
      </c>
      <c r="E14" s="36">
        <f t="shared" ca="1" si="0"/>
        <v>87.33</v>
      </c>
      <c r="BX14" s="4">
        <v>4</v>
      </c>
      <c r="BY14" s="4" t="str">
        <f>'QUALIF MIDDLE REZ'!B15</f>
        <v>Andrius Poška</v>
      </c>
      <c r="BZ14" s="4" t="str">
        <f>'QUALIF MIDDLE REZ'!C15</f>
        <v>BMW 340</v>
      </c>
      <c r="CA14" s="4">
        <f>'QUALIF MIDDLE REZ'!D15</f>
        <v>104</v>
      </c>
      <c r="CB14" s="21">
        <f>ROUND('QUALIF MIDDLE REZ'!H15,2)</f>
        <v>72.67</v>
      </c>
      <c r="CD14" s="4">
        <f t="shared" si="1"/>
        <v>18</v>
      </c>
      <c r="CF14" s="21">
        <f t="shared" si="3"/>
        <v>72669896</v>
      </c>
      <c r="CG14" s="4">
        <f t="shared" si="4"/>
        <v>18</v>
      </c>
      <c r="CI14" s="4">
        <v>4</v>
      </c>
      <c r="CJ14" s="4">
        <f t="shared" si="2"/>
        <v>17</v>
      </c>
      <c r="CL14" s="4" t="str">
        <f t="shared" ca="1" si="5"/>
        <v>Lukas Garlevičius</v>
      </c>
      <c r="CM14" s="4">
        <f t="shared" ca="1" si="5"/>
        <v>108</v>
      </c>
      <c r="CN14" s="4">
        <f t="shared" ca="1" si="5"/>
        <v>87.33</v>
      </c>
    </row>
    <row r="15" spans="2:92" x14ac:dyDescent="0.25">
      <c r="B15" s="14">
        <v>5</v>
      </c>
      <c r="C15" s="35" t="str">
        <f t="shared" ca="1" si="0"/>
        <v>Kęstutis Kelpša</v>
      </c>
      <c r="D15" s="14">
        <f t="shared" ca="1" si="0"/>
        <v>130</v>
      </c>
      <c r="E15" s="36">
        <f t="shared" ca="1" si="0"/>
        <v>87</v>
      </c>
      <c r="BX15" s="4">
        <v>5</v>
      </c>
      <c r="BY15" s="4" t="str">
        <f>'QUALIF MIDDLE REZ'!B16</f>
        <v>Mindaugas Cibulskis</v>
      </c>
      <c r="BZ15" s="4" t="str">
        <f>'QUALIF MIDDLE REZ'!C16</f>
        <v>BMW 335D</v>
      </c>
      <c r="CA15" s="4">
        <f>'QUALIF MIDDLE REZ'!D16</f>
        <v>105</v>
      </c>
      <c r="CB15" s="21">
        <f>ROUND('QUALIF MIDDLE REZ'!H16,2)</f>
        <v>74.67</v>
      </c>
      <c r="CD15" s="4">
        <f t="shared" si="1"/>
        <v>15</v>
      </c>
      <c r="CF15" s="21">
        <f t="shared" si="3"/>
        <v>74669895</v>
      </c>
      <c r="CG15" s="4">
        <f t="shared" si="4"/>
        <v>15</v>
      </c>
      <c r="CI15" s="4">
        <v>5</v>
      </c>
      <c r="CJ15" s="4">
        <f t="shared" si="2"/>
        <v>29</v>
      </c>
      <c r="CL15" s="4" t="str">
        <f t="shared" ca="1" si="5"/>
        <v>Kęstutis Kelpša</v>
      </c>
      <c r="CM15" s="4">
        <f t="shared" ca="1" si="5"/>
        <v>130</v>
      </c>
      <c r="CN15" s="4">
        <f t="shared" ca="1" si="5"/>
        <v>87</v>
      </c>
    </row>
    <row r="16" spans="2:92" x14ac:dyDescent="0.25">
      <c r="B16" s="14">
        <v>6</v>
      </c>
      <c r="C16" s="35" t="str">
        <f t="shared" ca="1" si="0"/>
        <v>Arūnas Černevičius</v>
      </c>
      <c r="D16" s="14">
        <f t="shared" ca="1" si="0"/>
        <v>133</v>
      </c>
      <c r="E16" s="36">
        <f t="shared" ca="1" si="0"/>
        <v>87</v>
      </c>
      <c r="BX16" s="4">
        <v>6</v>
      </c>
      <c r="BY16" s="4" t="str">
        <f>'QUALIF MIDDLE REZ'!B17</f>
        <v>Dovydas Čirba</v>
      </c>
      <c r="BZ16" s="4" t="str">
        <f>'QUALIF MIDDLE REZ'!C17</f>
        <v>BMW e36</v>
      </c>
      <c r="CA16" s="4">
        <f>'QUALIF MIDDLE REZ'!D17</f>
        <v>106</v>
      </c>
      <c r="CB16" s="21">
        <f>ROUND('QUALIF MIDDLE REZ'!H17,2)</f>
        <v>81</v>
      </c>
      <c r="CD16" s="4">
        <f t="shared" si="1"/>
        <v>10</v>
      </c>
      <c r="CF16" s="21">
        <f t="shared" si="3"/>
        <v>80999894</v>
      </c>
      <c r="CG16" s="4">
        <f t="shared" si="4"/>
        <v>10</v>
      </c>
      <c r="CI16" s="4">
        <v>6</v>
      </c>
      <c r="CJ16" s="4">
        <f t="shared" si="2"/>
        <v>32</v>
      </c>
      <c r="CL16" s="4" t="str">
        <f t="shared" ca="1" si="5"/>
        <v>Arūnas Černevičius</v>
      </c>
      <c r="CM16" s="4">
        <f t="shared" ca="1" si="5"/>
        <v>133</v>
      </c>
      <c r="CN16" s="4">
        <f t="shared" ca="1" si="5"/>
        <v>87</v>
      </c>
    </row>
    <row r="17" spans="2:92" x14ac:dyDescent="0.25">
      <c r="B17" s="14">
        <v>7</v>
      </c>
      <c r="C17" s="35" t="str">
        <f t="shared" ca="1" si="0"/>
        <v>Igor Martynov</v>
      </c>
      <c r="D17" s="14">
        <f t="shared" ca="1" si="0"/>
        <v>132</v>
      </c>
      <c r="E17" s="36">
        <f t="shared" ca="1" si="0"/>
        <v>83.67</v>
      </c>
      <c r="BX17" s="4">
        <v>7</v>
      </c>
      <c r="BY17" s="4" t="str">
        <f>'QUALIF MIDDLE REZ'!B18</f>
        <v>Lukas Garlevičius</v>
      </c>
      <c r="BZ17" s="4" t="str">
        <f>'QUALIF MIDDLE REZ'!C18</f>
        <v>Nissan PS13</v>
      </c>
      <c r="CA17" s="4">
        <f>'QUALIF MIDDLE REZ'!D18</f>
        <v>108</v>
      </c>
      <c r="CB17" s="21">
        <f>ROUND('QUALIF MIDDLE REZ'!H18,2)</f>
        <v>87.33</v>
      </c>
      <c r="CD17" s="4">
        <f t="shared" si="1"/>
        <v>4</v>
      </c>
      <c r="CF17" s="21">
        <f t="shared" si="3"/>
        <v>87329892</v>
      </c>
      <c r="CG17" s="4">
        <f t="shared" si="4"/>
        <v>4</v>
      </c>
      <c r="CI17" s="4">
        <v>7</v>
      </c>
      <c r="CJ17" s="4">
        <f t="shared" si="2"/>
        <v>31</v>
      </c>
      <c r="CL17" s="4" t="str">
        <f t="shared" ca="1" si="5"/>
        <v>Igor Martynov</v>
      </c>
      <c r="CM17" s="4">
        <f t="shared" ca="1" si="5"/>
        <v>132</v>
      </c>
      <c r="CN17" s="4">
        <f t="shared" ca="1" si="5"/>
        <v>83.67</v>
      </c>
    </row>
    <row r="18" spans="2:92" x14ac:dyDescent="0.25">
      <c r="B18" s="14">
        <v>8</v>
      </c>
      <c r="C18" s="35" t="str">
        <f t="shared" ca="1" si="0"/>
        <v>Aurimas Vaškelis</v>
      </c>
      <c r="D18" s="14">
        <f t="shared" ca="1" si="0"/>
        <v>129</v>
      </c>
      <c r="E18" s="36">
        <f t="shared" ca="1" si="0"/>
        <v>82.33</v>
      </c>
      <c r="BX18" s="4">
        <v>8</v>
      </c>
      <c r="BY18" s="4" t="str">
        <f>'QUALIF MIDDLE REZ'!B19</f>
        <v>Artūras Ravluškevičius</v>
      </c>
      <c r="BZ18" s="4" t="str">
        <f>'QUALIF MIDDLE REZ'!C19</f>
        <v>BMW M3</v>
      </c>
      <c r="CA18" s="4">
        <f>'QUALIF MIDDLE REZ'!D19</f>
        <v>109</v>
      </c>
      <c r="CB18" s="21">
        <f>ROUND('QUALIF MIDDLE REZ'!H19,2)</f>
        <v>88</v>
      </c>
      <c r="CD18" s="4">
        <f t="shared" si="1"/>
        <v>3</v>
      </c>
      <c r="CF18" s="21">
        <f t="shared" si="3"/>
        <v>87999891</v>
      </c>
      <c r="CG18" s="4">
        <f t="shared" si="4"/>
        <v>3</v>
      </c>
      <c r="CI18" s="4">
        <v>8</v>
      </c>
      <c r="CJ18" s="4">
        <f t="shared" si="2"/>
        <v>28</v>
      </c>
      <c r="CL18" s="4" t="str">
        <f t="shared" ca="1" si="5"/>
        <v>Aurimas Vaškelis</v>
      </c>
      <c r="CM18" s="4">
        <f t="shared" ca="1" si="5"/>
        <v>129</v>
      </c>
      <c r="CN18" s="4">
        <f t="shared" ca="1" si="5"/>
        <v>82.33</v>
      </c>
    </row>
    <row r="19" spans="2:92" x14ac:dyDescent="0.25">
      <c r="B19" s="14">
        <v>9</v>
      </c>
      <c r="C19" s="35" t="str">
        <f t="shared" ca="1" si="0"/>
        <v>Valdas Vindžigelskis</v>
      </c>
      <c r="D19" s="14">
        <f t="shared" ca="1" si="0"/>
        <v>136</v>
      </c>
      <c r="E19" s="36">
        <f t="shared" ca="1" si="0"/>
        <v>81.67</v>
      </c>
      <c r="BX19" s="4">
        <v>9</v>
      </c>
      <c r="BY19" s="4" t="str">
        <f>'QUALIF MIDDLE REZ'!B20</f>
        <v>Benediktas Čirba</v>
      </c>
      <c r="BZ19" s="4" t="str">
        <f>'QUALIF MIDDLE REZ'!C20</f>
        <v>Nissan 200sx</v>
      </c>
      <c r="CA19" s="4">
        <f>'QUALIF MIDDLE REZ'!D20</f>
        <v>111</v>
      </c>
      <c r="CB19" s="21">
        <f>ROUND('QUALIF MIDDLE REZ'!H20,2)</f>
        <v>88.67</v>
      </c>
      <c r="CD19" s="4">
        <f t="shared" si="1"/>
        <v>2</v>
      </c>
      <c r="CF19" s="21">
        <f t="shared" si="3"/>
        <v>88669889</v>
      </c>
      <c r="CG19" s="4">
        <f t="shared" si="4"/>
        <v>2</v>
      </c>
      <c r="CI19" s="4">
        <v>9</v>
      </c>
      <c r="CJ19" s="4">
        <f t="shared" si="2"/>
        <v>34</v>
      </c>
      <c r="CL19" s="4" t="str">
        <f t="shared" ca="1" si="5"/>
        <v>Valdas Vindžigelskis</v>
      </c>
      <c r="CM19" s="4">
        <f t="shared" ca="1" si="5"/>
        <v>136</v>
      </c>
      <c r="CN19" s="4">
        <f t="shared" ca="1" si="5"/>
        <v>81.67</v>
      </c>
    </row>
    <row r="20" spans="2:92" x14ac:dyDescent="0.25">
      <c r="B20" s="14">
        <v>10</v>
      </c>
      <c r="C20" s="35" t="str">
        <f t="shared" ca="1" si="0"/>
        <v>Dovydas Čirba</v>
      </c>
      <c r="D20" s="14">
        <f t="shared" ca="1" si="0"/>
        <v>106</v>
      </c>
      <c r="E20" s="36">
        <f t="shared" ca="1" si="0"/>
        <v>81</v>
      </c>
      <c r="BX20" s="4">
        <v>10</v>
      </c>
      <c r="BY20" s="4" t="str">
        <f>'QUALIF MIDDLE REZ'!B21</f>
        <v>Denis Bryšnikov</v>
      </c>
      <c r="BZ20" s="4" t="str">
        <f>'QUALIF MIDDLE REZ'!C21</f>
        <v>BMW 3</v>
      </c>
      <c r="CA20" s="4">
        <f>'QUALIF MIDDLE REZ'!D21</f>
        <v>112</v>
      </c>
      <c r="CB20" s="21">
        <f>ROUND('QUALIF MIDDLE REZ'!H21,2)</f>
        <v>0</v>
      </c>
      <c r="CD20" s="4">
        <f t="shared" si="1"/>
        <v>32</v>
      </c>
      <c r="CF20" s="21">
        <f t="shared" si="3"/>
        <v>-112</v>
      </c>
      <c r="CG20" s="4">
        <f t="shared" si="4"/>
        <v>48</v>
      </c>
      <c r="CI20" s="4">
        <v>10</v>
      </c>
      <c r="CJ20" s="4">
        <f t="shared" si="2"/>
        <v>16</v>
      </c>
      <c r="CL20" s="4" t="str">
        <f t="shared" ca="1" si="5"/>
        <v>Dovydas Čirba</v>
      </c>
      <c r="CM20" s="4">
        <f t="shared" ca="1" si="5"/>
        <v>106</v>
      </c>
      <c r="CN20" s="4">
        <f t="shared" ca="1" si="5"/>
        <v>81</v>
      </c>
    </row>
    <row r="21" spans="2:92" x14ac:dyDescent="0.25">
      <c r="B21" s="14">
        <v>11</v>
      </c>
      <c r="C21" s="35" t="str">
        <f t="shared" ca="1" si="0"/>
        <v>Marius Vasiliauskas</v>
      </c>
      <c r="D21" s="14">
        <f t="shared" ca="1" si="0"/>
        <v>142</v>
      </c>
      <c r="E21" s="36">
        <f t="shared" ca="1" si="0"/>
        <v>80.33</v>
      </c>
      <c r="BX21" s="4">
        <v>11</v>
      </c>
      <c r="BY21" s="4" t="str">
        <f>'QUALIF MIDDLE REZ'!B22</f>
        <v>Marius Vytė</v>
      </c>
      <c r="BZ21" s="4" t="str">
        <f>'QUALIF MIDDLE REZ'!C22</f>
        <v>BMW e36</v>
      </c>
      <c r="CA21" s="4">
        <f>'QUALIF MIDDLE REZ'!D22</f>
        <v>113</v>
      </c>
      <c r="CB21" s="21">
        <f>ROUND('QUALIF MIDDLE REZ'!H22,2)</f>
        <v>60</v>
      </c>
      <c r="CD21" s="4">
        <f t="shared" si="1"/>
        <v>25</v>
      </c>
      <c r="CF21" s="21">
        <f t="shared" si="3"/>
        <v>59999887</v>
      </c>
      <c r="CG21" s="4">
        <f t="shared" si="4"/>
        <v>25</v>
      </c>
      <c r="CI21" s="4">
        <v>11</v>
      </c>
      <c r="CJ21" s="4">
        <f t="shared" si="2"/>
        <v>39</v>
      </c>
      <c r="CL21" s="4" t="str">
        <f t="shared" ca="1" si="5"/>
        <v>Marius Vasiliauskas</v>
      </c>
      <c r="CM21" s="4">
        <f t="shared" ca="1" si="5"/>
        <v>142</v>
      </c>
      <c r="CN21" s="4">
        <f t="shared" ca="1" si="5"/>
        <v>80.33</v>
      </c>
    </row>
    <row r="22" spans="2:92" x14ac:dyDescent="0.25">
      <c r="B22" s="14">
        <v>12</v>
      </c>
      <c r="C22" s="35" t="str">
        <f t="shared" ca="1" si="0"/>
        <v>Arnas Kazokevičius</v>
      </c>
      <c r="D22" s="14">
        <f t="shared" ca="1" si="0"/>
        <v>155</v>
      </c>
      <c r="E22" s="36">
        <f t="shared" ca="1" si="0"/>
        <v>78</v>
      </c>
      <c r="BX22" s="4">
        <v>12</v>
      </c>
      <c r="BY22" s="4" t="str">
        <f>'QUALIF MIDDLE REZ'!B23</f>
        <v>Paulius Petraitis</v>
      </c>
      <c r="BZ22" s="4" t="str">
        <f>'QUALIF MIDDLE REZ'!C23</f>
        <v>BMW 330ci</v>
      </c>
      <c r="CA22" s="4">
        <f>'QUALIF MIDDLE REZ'!D23</f>
        <v>114</v>
      </c>
      <c r="CB22" s="21">
        <f>ROUND('QUALIF MIDDLE REZ'!H23,2)</f>
        <v>58</v>
      </c>
      <c r="CD22" s="4">
        <f t="shared" si="1"/>
        <v>27</v>
      </c>
      <c r="CF22" s="21">
        <f t="shared" si="3"/>
        <v>57999886</v>
      </c>
      <c r="CG22" s="4">
        <f t="shared" si="4"/>
        <v>27</v>
      </c>
      <c r="CI22" s="4">
        <v>12</v>
      </c>
      <c r="CJ22" s="4">
        <f t="shared" si="2"/>
        <v>43</v>
      </c>
      <c r="CL22" s="4" t="str">
        <f t="shared" ca="1" si="5"/>
        <v>Arnas Kazokevičius</v>
      </c>
      <c r="CM22" s="4">
        <f t="shared" ca="1" si="5"/>
        <v>155</v>
      </c>
      <c r="CN22" s="4">
        <f t="shared" ca="1" si="5"/>
        <v>78</v>
      </c>
    </row>
    <row r="23" spans="2:92" x14ac:dyDescent="0.25">
      <c r="B23" s="14">
        <v>13</v>
      </c>
      <c r="C23" s="35" t="str">
        <f t="shared" ca="1" si="0"/>
        <v>Arturs Miskinis</v>
      </c>
      <c r="D23" s="14">
        <f t="shared" ca="1" si="0"/>
        <v>101</v>
      </c>
      <c r="E23" s="36">
        <f t="shared" ca="1" si="0"/>
        <v>76.33</v>
      </c>
      <c r="BX23" s="4">
        <v>13</v>
      </c>
      <c r="BY23" s="4" t="str">
        <f>'QUALIF MIDDLE REZ'!B24</f>
        <v>Gediminas Ivanauskas</v>
      </c>
      <c r="BZ23" s="4" t="str">
        <f>'QUALIF MIDDLE REZ'!C24</f>
        <v>Nissan 200sx</v>
      </c>
      <c r="CA23" s="4">
        <f>'QUALIF MIDDLE REZ'!D24</f>
        <v>115</v>
      </c>
      <c r="CB23" s="21">
        <f>ROUND('QUALIF MIDDLE REZ'!H24,2)</f>
        <v>68</v>
      </c>
      <c r="CD23" s="4">
        <f t="shared" si="1"/>
        <v>20</v>
      </c>
      <c r="CF23" s="21">
        <f t="shared" si="3"/>
        <v>67999885</v>
      </c>
      <c r="CG23" s="4">
        <f t="shared" si="4"/>
        <v>20</v>
      </c>
      <c r="CI23" s="4">
        <v>13</v>
      </c>
      <c r="CJ23" s="4">
        <f t="shared" si="2"/>
        <v>11</v>
      </c>
      <c r="CL23" s="4" t="str">
        <f t="shared" ca="1" si="5"/>
        <v>Arturs Miskinis</v>
      </c>
      <c r="CM23" s="4">
        <f t="shared" ca="1" si="5"/>
        <v>101</v>
      </c>
      <c r="CN23" s="4">
        <f t="shared" ca="1" si="5"/>
        <v>76.33</v>
      </c>
    </row>
    <row r="24" spans="2:92" x14ac:dyDescent="0.25">
      <c r="B24" s="14">
        <v>14</v>
      </c>
      <c r="C24" s="35" t="str">
        <f t="shared" ca="1" si="0"/>
        <v>Žilvinas Bardauskas</v>
      </c>
      <c r="D24" s="14">
        <f t="shared" ca="1" si="0"/>
        <v>135</v>
      </c>
      <c r="E24" s="36">
        <f t="shared" ca="1" si="0"/>
        <v>75</v>
      </c>
      <c r="BX24" s="4">
        <v>14</v>
      </c>
      <c r="BY24" s="4" t="str">
        <f>'QUALIF MIDDLE REZ'!B25</f>
        <v>Donatas Macpreikšas</v>
      </c>
      <c r="BZ24" s="4" t="str">
        <f>'QUALIF MIDDLE REZ'!C25</f>
        <v>BMW e30</v>
      </c>
      <c r="CA24" s="4">
        <f>'QUALIF MIDDLE REZ'!D25</f>
        <v>117</v>
      </c>
      <c r="CB24" s="21">
        <f>ROUND('QUALIF MIDDLE REZ'!H25,2)</f>
        <v>0</v>
      </c>
      <c r="CD24" s="4">
        <f t="shared" si="1"/>
        <v>32</v>
      </c>
      <c r="CF24" s="21">
        <f t="shared" si="3"/>
        <v>-117</v>
      </c>
      <c r="CG24" s="4">
        <f t="shared" ref="CG24:CG59" si="6">RANK(CF24,$CF$11:$CF$59)</f>
        <v>49</v>
      </c>
      <c r="CI24" s="4">
        <v>14</v>
      </c>
      <c r="CJ24" s="4">
        <f t="shared" si="2"/>
        <v>33</v>
      </c>
      <c r="CL24" s="4" t="str">
        <f t="shared" ca="1" si="5"/>
        <v>Žilvinas Bardauskas</v>
      </c>
      <c r="CM24" s="4">
        <f t="shared" ca="1" si="5"/>
        <v>135</v>
      </c>
      <c r="CN24" s="4">
        <f t="shared" ca="1" si="5"/>
        <v>75</v>
      </c>
    </row>
    <row r="25" spans="2:92" x14ac:dyDescent="0.25">
      <c r="B25" s="14">
        <v>15</v>
      </c>
      <c r="C25" s="35" t="str">
        <f t="shared" ca="1" si="0"/>
        <v>Mindaugas Cibulskis</v>
      </c>
      <c r="D25" s="14">
        <f t="shared" ca="1" si="0"/>
        <v>105</v>
      </c>
      <c r="E25" s="36">
        <f t="shared" ca="1" si="0"/>
        <v>74.67</v>
      </c>
      <c r="BX25" s="4">
        <v>15</v>
      </c>
      <c r="BY25" s="4" t="str">
        <f>'QUALIF MIDDLE REZ'!B26</f>
        <v>Tomas Duoplys</v>
      </c>
      <c r="BZ25" s="4" t="str">
        <f>'QUALIF MIDDLE REZ'!C26</f>
        <v>Mazda RX-8</v>
      </c>
      <c r="CA25" s="4">
        <f>'QUALIF MIDDLE REZ'!D26</f>
        <v>118</v>
      </c>
      <c r="CB25" s="21">
        <f>ROUND('QUALIF MIDDLE REZ'!H26,2)</f>
        <v>51</v>
      </c>
      <c r="CD25" s="4">
        <f t="shared" si="1"/>
        <v>29</v>
      </c>
      <c r="CF25" s="21">
        <f t="shared" si="3"/>
        <v>50999882</v>
      </c>
      <c r="CG25" s="4">
        <f t="shared" si="6"/>
        <v>29</v>
      </c>
      <c r="CI25" s="4">
        <v>15</v>
      </c>
      <c r="CJ25" s="4">
        <f t="shared" si="2"/>
        <v>15</v>
      </c>
      <c r="CL25" s="4" t="str">
        <f t="shared" ca="1" si="5"/>
        <v>Mindaugas Cibulskis</v>
      </c>
      <c r="CM25" s="4">
        <f t="shared" ca="1" si="5"/>
        <v>105</v>
      </c>
      <c r="CN25" s="4">
        <f t="shared" ca="1" si="5"/>
        <v>74.67</v>
      </c>
    </row>
    <row r="26" spans="2:92" x14ac:dyDescent="0.25">
      <c r="B26" s="14">
        <v>16</v>
      </c>
      <c r="C26" s="35" t="str">
        <f t="shared" ca="1" si="0"/>
        <v>Andrius Surplys</v>
      </c>
      <c r="D26" s="14">
        <f t="shared" ca="1" si="0"/>
        <v>141</v>
      </c>
      <c r="E26" s="36">
        <f t="shared" ca="1" si="0"/>
        <v>74</v>
      </c>
      <c r="BX26" s="4">
        <v>16</v>
      </c>
      <c r="BY26" s="4" t="str">
        <f>'QUALIF MIDDLE REZ'!B27</f>
        <v>Edgaras Valadka</v>
      </c>
      <c r="BZ26" s="4" t="str">
        <f>'QUALIF MIDDLE REZ'!C27</f>
        <v>BMW e30</v>
      </c>
      <c r="CA26" s="4">
        <f>'QUALIF MIDDLE REZ'!D27</f>
        <v>119</v>
      </c>
      <c r="CB26" s="21">
        <f>ROUND('QUALIF MIDDLE REZ'!H27,2)</f>
        <v>58.33</v>
      </c>
      <c r="CD26" s="4">
        <f t="shared" si="1"/>
        <v>26</v>
      </c>
      <c r="CF26" s="21">
        <f t="shared" si="3"/>
        <v>58329881</v>
      </c>
      <c r="CG26" s="4">
        <f t="shared" si="6"/>
        <v>26</v>
      </c>
      <c r="CI26" s="4">
        <v>16</v>
      </c>
      <c r="CJ26" s="4">
        <f t="shared" si="2"/>
        <v>38</v>
      </c>
      <c r="CL26" s="4" t="str">
        <f t="shared" ca="1" si="5"/>
        <v>Andrius Surplys</v>
      </c>
      <c r="CM26" s="4">
        <f t="shared" ca="1" si="5"/>
        <v>141</v>
      </c>
      <c r="CN26" s="4">
        <f t="shared" ca="1" si="5"/>
        <v>74</v>
      </c>
    </row>
    <row r="27" spans="2:92" x14ac:dyDescent="0.25">
      <c r="B27" s="14">
        <v>17</v>
      </c>
      <c r="C27" s="35" t="str">
        <f t="shared" ref="C27:E59" ca="1" si="7">IF(ISERROR($CJ27),"",IF(CL27=0,"",CL27))</f>
        <v>Arnas Dyburis</v>
      </c>
      <c r="D27" s="14">
        <f t="shared" ca="1" si="7"/>
        <v>102</v>
      </c>
      <c r="E27" s="36">
        <f t="shared" ca="1" si="7"/>
        <v>73.33</v>
      </c>
      <c r="BX27" s="4">
        <v>17</v>
      </c>
      <c r="BY27" s="4" t="str">
        <f>'QUALIF MIDDLE REZ'!B28</f>
        <v>Andrėj Osadčij</v>
      </c>
      <c r="BZ27" s="4" t="str">
        <f>'QUALIF MIDDLE REZ'!C28</f>
        <v>BMW e30</v>
      </c>
      <c r="CA27" s="4">
        <f>'QUALIF MIDDLE REZ'!D28</f>
        <v>123</v>
      </c>
      <c r="CB27" s="21">
        <f>ROUND('QUALIF MIDDLE REZ'!H28,2)</f>
        <v>72.33</v>
      </c>
      <c r="CD27" s="4">
        <f t="shared" si="1"/>
        <v>19</v>
      </c>
      <c r="CF27" s="21">
        <f t="shared" si="3"/>
        <v>72329877</v>
      </c>
      <c r="CG27" s="4">
        <f t="shared" si="6"/>
        <v>19</v>
      </c>
      <c r="CI27" s="4">
        <v>17</v>
      </c>
      <c r="CJ27" s="4">
        <f t="shared" si="2"/>
        <v>12</v>
      </c>
      <c r="CL27" s="4" t="str">
        <f t="shared" ca="1" si="5"/>
        <v>Arnas Dyburis</v>
      </c>
      <c r="CM27" s="4">
        <f t="shared" ca="1" si="5"/>
        <v>102</v>
      </c>
      <c r="CN27" s="4">
        <f t="shared" ca="1" si="5"/>
        <v>73.33</v>
      </c>
    </row>
    <row r="28" spans="2:92" x14ac:dyDescent="0.25">
      <c r="B28" s="14">
        <v>18</v>
      </c>
      <c r="C28" s="35" t="str">
        <f t="shared" ca="1" si="7"/>
        <v>Andrius Poška</v>
      </c>
      <c r="D28" s="14">
        <f t="shared" ca="1" si="7"/>
        <v>104</v>
      </c>
      <c r="E28" s="36">
        <f t="shared" ca="1" si="7"/>
        <v>72.67</v>
      </c>
      <c r="BX28" s="4">
        <v>18</v>
      </c>
      <c r="BY28" s="4" t="str">
        <f>'QUALIF MIDDLE REZ'!B29</f>
        <v>Aurimas Vaškelis</v>
      </c>
      <c r="BZ28" s="4" t="str">
        <f>'QUALIF MIDDLE REZ'!C29</f>
        <v>BMW 325</v>
      </c>
      <c r="CA28" s="4">
        <f>'QUALIF MIDDLE REZ'!D29</f>
        <v>129</v>
      </c>
      <c r="CB28" s="21">
        <f>ROUND('QUALIF MIDDLE REZ'!H29,2)</f>
        <v>82.33</v>
      </c>
      <c r="CD28" s="4">
        <f t="shared" si="1"/>
        <v>8</v>
      </c>
      <c r="CF28" s="21">
        <f t="shared" si="3"/>
        <v>82329871</v>
      </c>
      <c r="CG28" s="4">
        <f t="shared" si="6"/>
        <v>8</v>
      </c>
      <c r="CI28" s="4">
        <v>18</v>
      </c>
      <c r="CJ28" s="4">
        <f t="shared" si="2"/>
        <v>14</v>
      </c>
      <c r="CL28" s="4" t="str">
        <f t="shared" ref="CL28:CN59" ca="1" si="8">IF(BY28&lt;&gt;0,INDIRECT(CL$9&amp;$CJ28),"")</f>
        <v>Andrius Poška</v>
      </c>
      <c r="CM28" s="4">
        <f t="shared" ca="1" si="8"/>
        <v>104</v>
      </c>
      <c r="CN28" s="4">
        <f t="shared" ca="1" si="8"/>
        <v>72.67</v>
      </c>
    </row>
    <row r="29" spans="2:92" x14ac:dyDescent="0.25">
      <c r="B29" s="14">
        <v>19</v>
      </c>
      <c r="C29" s="35" t="str">
        <f t="shared" ca="1" si="7"/>
        <v>Andrėj Osadčij</v>
      </c>
      <c r="D29" s="14">
        <f t="shared" ca="1" si="7"/>
        <v>123</v>
      </c>
      <c r="E29" s="36">
        <f t="shared" ca="1" si="7"/>
        <v>72.33</v>
      </c>
      <c r="BX29" s="4">
        <v>19</v>
      </c>
      <c r="BY29" s="4" t="str">
        <f>'QUALIF MIDDLE REZ'!B30</f>
        <v>Kęstutis Kelpša</v>
      </c>
      <c r="BZ29" s="4" t="str">
        <f>'QUALIF MIDDLE REZ'!C30</f>
        <v>BMW e36</v>
      </c>
      <c r="CA29" s="4">
        <f>'QUALIF MIDDLE REZ'!D30</f>
        <v>130</v>
      </c>
      <c r="CB29" s="21">
        <f>ROUND('QUALIF MIDDLE REZ'!H30,2)</f>
        <v>87</v>
      </c>
      <c r="CD29" s="4">
        <f t="shared" si="1"/>
        <v>5</v>
      </c>
      <c r="CF29" s="21">
        <f t="shared" si="3"/>
        <v>86999870</v>
      </c>
      <c r="CG29" s="4">
        <f t="shared" si="6"/>
        <v>5</v>
      </c>
      <c r="CI29" s="4">
        <v>19</v>
      </c>
      <c r="CJ29" s="4">
        <f t="shared" si="2"/>
        <v>27</v>
      </c>
      <c r="CL29" s="4" t="str">
        <f t="shared" ca="1" si="8"/>
        <v>Andrėj Osadčij</v>
      </c>
      <c r="CM29" s="4">
        <f t="shared" ca="1" si="8"/>
        <v>123</v>
      </c>
      <c r="CN29" s="4">
        <f t="shared" ca="1" si="8"/>
        <v>72.33</v>
      </c>
    </row>
    <row r="30" spans="2:92" x14ac:dyDescent="0.25">
      <c r="B30" s="14">
        <v>20</v>
      </c>
      <c r="C30" s="35" t="str">
        <f t="shared" ca="1" si="7"/>
        <v>Gediminas Ivanauskas</v>
      </c>
      <c r="D30" s="14">
        <f t="shared" ca="1" si="7"/>
        <v>115</v>
      </c>
      <c r="E30" s="36">
        <f t="shared" ca="1" si="7"/>
        <v>68</v>
      </c>
      <c r="BX30" s="4">
        <v>20</v>
      </c>
      <c r="BY30" s="4" t="str">
        <f>'QUALIF MIDDLE REZ'!B31</f>
        <v>Skirmantas Ruginis</v>
      </c>
      <c r="BZ30" s="4" t="str">
        <f>'QUALIF MIDDLE REZ'!C31</f>
        <v>Mercedes Benz c280</v>
      </c>
      <c r="CA30" s="4">
        <f>'QUALIF MIDDLE REZ'!D31</f>
        <v>131</v>
      </c>
      <c r="CB30" s="21">
        <f>ROUND('QUALIF MIDDLE REZ'!H31,2)</f>
        <v>36.67</v>
      </c>
      <c r="CD30" s="4">
        <f t="shared" si="1"/>
        <v>31</v>
      </c>
      <c r="CF30" s="21">
        <f t="shared" si="3"/>
        <v>36669869</v>
      </c>
      <c r="CG30" s="4">
        <f t="shared" si="6"/>
        <v>31</v>
      </c>
      <c r="CI30" s="4">
        <v>20</v>
      </c>
      <c r="CJ30" s="4">
        <f t="shared" si="2"/>
        <v>23</v>
      </c>
      <c r="CL30" s="4" t="str">
        <f t="shared" ca="1" si="8"/>
        <v>Gediminas Ivanauskas</v>
      </c>
      <c r="CM30" s="4">
        <f t="shared" ca="1" si="8"/>
        <v>115</v>
      </c>
      <c r="CN30" s="4">
        <f t="shared" ca="1" si="8"/>
        <v>68</v>
      </c>
    </row>
    <row r="31" spans="2:92" x14ac:dyDescent="0.25">
      <c r="B31" s="14">
        <v>21</v>
      </c>
      <c r="C31" s="35" t="str">
        <f t="shared" ca="1" si="7"/>
        <v>Evaldas Šiliauskas</v>
      </c>
      <c r="D31" s="14">
        <f t="shared" ca="1" si="7"/>
        <v>137</v>
      </c>
      <c r="E31" s="36">
        <f t="shared" ca="1" si="7"/>
        <v>68</v>
      </c>
      <c r="BX31" s="4">
        <v>21</v>
      </c>
      <c r="BY31" s="4" t="str">
        <f>'QUALIF MIDDLE REZ'!B32</f>
        <v>Igor Martynov</v>
      </c>
      <c r="BZ31" s="4" t="str">
        <f>'QUALIF MIDDLE REZ'!C32</f>
        <v>BMW 340</v>
      </c>
      <c r="CA31" s="4">
        <f>'QUALIF MIDDLE REZ'!D32</f>
        <v>132</v>
      </c>
      <c r="CB31" s="21">
        <f>ROUND('QUALIF MIDDLE REZ'!H32,2)</f>
        <v>83.67</v>
      </c>
      <c r="CD31" s="4">
        <f t="shared" si="1"/>
        <v>7</v>
      </c>
      <c r="CF31" s="21">
        <f t="shared" si="3"/>
        <v>83669868</v>
      </c>
      <c r="CG31" s="4">
        <f t="shared" si="6"/>
        <v>7</v>
      </c>
      <c r="CI31" s="4">
        <v>21</v>
      </c>
      <c r="CJ31" s="4">
        <f t="shared" si="2"/>
        <v>35</v>
      </c>
      <c r="CL31" s="4" t="str">
        <f t="shared" ca="1" si="8"/>
        <v>Evaldas Šiliauskas</v>
      </c>
      <c r="CM31" s="4">
        <f t="shared" ca="1" si="8"/>
        <v>137</v>
      </c>
      <c r="CN31" s="4">
        <f t="shared" ca="1" si="8"/>
        <v>68</v>
      </c>
    </row>
    <row r="32" spans="2:92" x14ac:dyDescent="0.25">
      <c r="B32" s="14">
        <v>22</v>
      </c>
      <c r="C32" s="35" t="str">
        <f t="shared" ca="1" si="7"/>
        <v>Kaspars Skrinda</v>
      </c>
      <c r="D32" s="14">
        <f t="shared" ca="1" si="7"/>
        <v>145</v>
      </c>
      <c r="E32" s="36">
        <f t="shared" ca="1" si="7"/>
        <v>68</v>
      </c>
      <c r="BX32" s="4">
        <v>22</v>
      </c>
      <c r="BY32" s="4" t="str">
        <f>'QUALIF MIDDLE REZ'!B33</f>
        <v>Arūnas Černevičius</v>
      </c>
      <c r="BZ32" s="4" t="str">
        <f>'QUALIF MIDDLE REZ'!C33</f>
        <v>BMW e36</v>
      </c>
      <c r="CA32" s="4">
        <f>'QUALIF MIDDLE REZ'!D33</f>
        <v>133</v>
      </c>
      <c r="CB32" s="21">
        <f>ROUND('QUALIF MIDDLE REZ'!H33,2)</f>
        <v>87</v>
      </c>
      <c r="CD32" s="4">
        <f t="shared" si="1"/>
        <v>5</v>
      </c>
      <c r="CF32" s="21">
        <f t="shared" si="3"/>
        <v>86999867</v>
      </c>
      <c r="CG32" s="4">
        <f t="shared" si="6"/>
        <v>6</v>
      </c>
      <c r="CI32" s="4">
        <v>22</v>
      </c>
      <c r="CJ32" s="4">
        <f t="shared" si="2"/>
        <v>41</v>
      </c>
      <c r="CL32" s="4" t="str">
        <f t="shared" ca="1" si="8"/>
        <v>Kaspars Skrinda</v>
      </c>
      <c r="CM32" s="4">
        <f t="shared" ca="1" si="8"/>
        <v>145</v>
      </c>
      <c r="CN32" s="4">
        <f t="shared" ca="1" si="8"/>
        <v>68</v>
      </c>
    </row>
    <row r="33" spans="2:92" x14ac:dyDescent="0.25">
      <c r="B33" s="14">
        <v>23</v>
      </c>
      <c r="C33" s="35" t="str">
        <f t="shared" ca="1" si="7"/>
        <v>Tomas Makarevičius</v>
      </c>
      <c r="D33" s="14">
        <f t="shared" ca="1" si="7"/>
        <v>150</v>
      </c>
      <c r="E33" s="36">
        <f t="shared" ca="1" si="7"/>
        <v>68</v>
      </c>
      <c r="BX33" s="4">
        <v>23</v>
      </c>
      <c r="BY33" s="4" t="str">
        <f>'QUALIF MIDDLE REZ'!B34</f>
        <v>Žilvinas Bardauskas</v>
      </c>
      <c r="BZ33" s="4" t="str">
        <f>'QUALIF MIDDLE REZ'!C34</f>
        <v>Mercedes Benz 190</v>
      </c>
      <c r="CA33" s="4">
        <f>'QUALIF MIDDLE REZ'!D34</f>
        <v>135</v>
      </c>
      <c r="CB33" s="21">
        <f>ROUND('QUALIF MIDDLE REZ'!H34,2)</f>
        <v>75</v>
      </c>
      <c r="CD33" s="4">
        <f t="shared" si="1"/>
        <v>14</v>
      </c>
      <c r="CF33" s="21">
        <f t="shared" si="3"/>
        <v>74999865</v>
      </c>
      <c r="CG33" s="4">
        <f t="shared" si="6"/>
        <v>14</v>
      </c>
      <c r="CI33" s="4">
        <v>23</v>
      </c>
      <c r="CJ33" s="4">
        <f t="shared" si="2"/>
        <v>42</v>
      </c>
      <c r="CL33" s="4" t="str">
        <f t="shared" ca="1" si="8"/>
        <v>Tomas Makarevičius</v>
      </c>
      <c r="CM33" s="4">
        <f t="shared" ca="1" si="8"/>
        <v>150</v>
      </c>
      <c r="CN33" s="4">
        <f t="shared" ca="1" si="8"/>
        <v>68</v>
      </c>
    </row>
    <row r="34" spans="2:92" x14ac:dyDescent="0.25">
      <c r="B34" s="14">
        <v>24</v>
      </c>
      <c r="C34" s="35" t="str">
        <f t="shared" ca="1" si="7"/>
        <v>Vitalijus Retenis</v>
      </c>
      <c r="D34" s="14">
        <f t="shared" ca="1" si="7"/>
        <v>140</v>
      </c>
      <c r="E34" s="36">
        <f t="shared" ca="1" si="7"/>
        <v>61.33</v>
      </c>
      <c r="BX34" s="4">
        <v>24</v>
      </c>
      <c r="BY34" s="4" t="str">
        <f>'QUALIF MIDDLE REZ'!B35</f>
        <v>Valdas Vindžigelskis</v>
      </c>
      <c r="BZ34" s="4" t="str">
        <f>'QUALIF MIDDLE REZ'!C35</f>
        <v>BMW e30</v>
      </c>
      <c r="CA34" s="4">
        <f>'QUALIF MIDDLE REZ'!D35</f>
        <v>136</v>
      </c>
      <c r="CB34" s="21">
        <f>ROUND('QUALIF MIDDLE REZ'!H35,2)</f>
        <v>81.67</v>
      </c>
      <c r="CD34" s="4">
        <f t="shared" si="1"/>
        <v>9</v>
      </c>
      <c r="CF34" s="21">
        <f t="shared" si="3"/>
        <v>81669864</v>
      </c>
      <c r="CG34" s="4">
        <f t="shared" si="6"/>
        <v>9</v>
      </c>
      <c r="CI34" s="4">
        <v>24</v>
      </c>
      <c r="CJ34" s="4">
        <f t="shared" si="2"/>
        <v>37</v>
      </c>
      <c r="CL34" s="4" t="str">
        <f t="shared" ca="1" si="8"/>
        <v>Vitalijus Retenis</v>
      </c>
      <c r="CM34" s="4">
        <f t="shared" ca="1" si="8"/>
        <v>140</v>
      </c>
      <c r="CN34" s="4">
        <f t="shared" ca="1" si="8"/>
        <v>61.33</v>
      </c>
    </row>
    <row r="35" spans="2:92" x14ac:dyDescent="0.25">
      <c r="B35" s="14">
        <v>25</v>
      </c>
      <c r="C35" s="35" t="str">
        <f t="shared" ca="1" si="7"/>
        <v>Marius Vytė</v>
      </c>
      <c r="D35" s="14">
        <f t="shared" ca="1" si="7"/>
        <v>113</v>
      </c>
      <c r="E35" s="36">
        <f t="shared" ca="1" si="7"/>
        <v>60</v>
      </c>
      <c r="BX35" s="4">
        <v>25</v>
      </c>
      <c r="BY35" s="4" t="str">
        <f>'QUALIF MIDDLE REZ'!B36</f>
        <v>Evaldas Šiliauskas</v>
      </c>
      <c r="BZ35" s="4" t="str">
        <f>'QUALIF MIDDLE REZ'!C36</f>
        <v>BMW e34</v>
      </c>
      <c r="CA35" s="4">
        <f>'QUALIF MIDDLE REZ'!D36</f>
        <v>137</v>
      </c>
      <c r="CB35" s="21">
        <f>ROUND('QUALIF MIDDLE REZ'!H36,2)</f>
        <v>68</v>
      </c>
      <c r="CD35" s="4">
        <f t="shared" si="1"/>
        <v>20</v>
      </c>
      <c r="CF35" s="21">
        <f t="shared" si="3"/>
        <v>67999863</v>
      </c>
      <c r="CG35" s="4">
        <f t="shared" si="6"/>
        <v>21</v>
      </c>
      <c r="CI35" s="4">
        <v>25</v>
      </c>
      <c r="CJ35" s="4">
        <f t="shared" si="2"/>
        <v>21</v>
      </c>
      <c r="CL35" s="4" t="str">
        <f t="shared" ca="1" si="8"/>
        <v>Marius Vytė</v>
      </c>
      <c r="CM35" s="4">
        <f t="shared" ca="1" si="8"/>
        <v>113</v>
      </c>
      <c r="CN35" s="4">
        <f t="shared" ca="1" si="8"/>
        <v>60</v>
      </c>
    </row>
    <row r="36" spans="2:92" x14ac:dyDescent="0.25">
      <c r="B36" s="14">
        <v>26</v>
      </c>
      <c r="C36" s="35" t="str">
        <f t="shared" ca="1" si="7"/>
        <v>Edgaras Valadka</v>
      </c>
      <c r="D36" s="14">
        <f t="shared" ca="1" si="7"/>
        <v>119</v>
      </c>
      <c r="E36" s="36">
        <f t="shared" ca="1" si="7"/>
        <v>58.33</v>
      </c>
      <c r="BX36" s="4">
        <v>26</v>
      </c>
      <c r="BY36" s="4" t="str">
        <f>'QUALIF MIDDLE REZ'!B37</f>
        <v>Evaldas Daukšas</v>
      </c>
      <c r="BZ36" s="4" t="str">
        <f>'QUALIF MIDDLE REZ'!C37</f>
        <v>BMW e36</v>
      </c>
      <c r="CA36" s="4">
        <f>'QUALIF MIDDLE REZ'!D37</f>
        <v>139</v>
      </c>
      <c r="CB36" s="21">
        <f>ROUND('QUALIF MIDDLE REZ'!H37,2)</f>
        <v>49.67</v>
      </c>
      <c r="CD36" s="4">
        <f t="shared" si="1"/>
        <v>30</v>
      </c>
      <c r="CF36" s="21">
        <f t="shared" si="3"/>
        <v>49669861</v>
      </c>
      <c r="CG36" s="4">
        <f t="shared" si="6"/>
        <v>30</v>
      </c>
      <c r="CI36" s="4">
        <v>26</v>
      </c>
      <c r="CJ36" s="4">
        <f t="shared" si="2"/>
        <v>26</v>
      </c>
      <c r="CL36" s="4" t="str">
        <f t="shared" ca="1" si="8"/>
        <v>Edgaras Valadka</v>
      </c>
      <c r="CM36" s="4">
        <f t="shared" ca="1" si="8"/>
        <v>119</v>
      </c>
      <c r="CN36" s="4">
        <f t="shared" ca="1" si="8"/>
        <v>58.33</v>
      </c>
    </row>
    <row r="37" spans="2:92" x14ac:dyDescent="0.25">
      <c r="B37" s="14">
        <v>27</v>
      </c>
      <c r="C37" s="35" t="str">
        <f t="shared" ca="1" si="7"/>
        <v>Paulius Petraitis</v>
      </c>
      <c r="D37" s="14">
        <f t="shared" ca="1" si="7"/>
        <v>114</v>
      </c>
      <c r="E37" s="36">
        <f t="shared" ca="1" si="7"/>
        <v>58</v>
      </c>
      <c r="BX37" s="4">
        <v>27</v>
      </c>
      <c r="BY37" s="4" t="str">
        <f>'QUALIF MIDDLE REZ'!B38</f>
        <v>Vitalijus Retenis</v>
      </c>
      <c r="BZ37" s="4" t="str">
        <f>'QUALIF MIDDLE REZ'!C38</f>
        <v>BMW 340</v>
      </c>
      <c r="CA37" s="4">
        <f>'QUALIF MIDDLE REZ'!D38</f>
        <v>140</v>
      </c>
      <c r="CB37" s="21">
        <f>ROUND('QUALIF MIDDLE REZ'!H38,2)</f>
        <v>61.33</v>
      </c>
      <c r="CD37" s="4">
        <f t="shared" si="1"/>
        <v>24</v>
      </c>
      <c r="CF37" s="21">
        <f t="shared" si="3"/>
        <v>61329860</v>
      </c>
      <c r="CG37" s="4">
        <f t="shared" si="6"/>
        <v>24</v>
      </c>
      <c r="CI37" s="4">
        <v>27</v>
      </c>
      <c r="CJ37" s="4">
        <f t="shared" si="2"/>
        <v>22</v>
      </c>
      <c r="CL37" s="4" t="str">
        <f t="shared" ca="1" si="8"/>
        <v>Paulius Petraitis</v>
      </c>
      <c r="CM37" s="4">
        <f t="shared" ca="1" si="8"/>
        <v>114</v>
      </c>
      <c r="CN37" s="4">
        <f t="shared" ca="1" si="8"/>
        <v>58</v>
      </c>
    </row>
    <row r="38" spans="2:92" x14ac:dyDescent="0.25">
      <c r="B38" s="14">
        <v>28</v>
      </c>
      <c r="C38" s="35" t="str">
        <f t="shared" ca="1" si="7"/>
        <v>Kąstytis Alenka</v>
      </c>
      <c r="D38" s="14">
        <f t="shared" ca="1" si="7"/>
        <v>144</v>
      </c>
      <c r="E38" s="36">
        <f t="shared" ca="1" si="7"/>
        <v>58</v>
      </c>
      <c r="BX38" s="4">
        <v>28</v>
      </c>
      <c r="BY38" s="4" t="str">
        <f>'QUALIF MIDDLE REZ'!B39</f>
        <v>Andrius Surplys</v>
      </c>
      <c r="BZ38" s="4" t="str">
        <f>'QUALIF MIDDLE REZ'!C39</f>
        <v>BMW e30</v>
      </c>
      <c r="CA38" s="4">
        <f>'QUALIF MIDDLE REZ'!D39</f>
        <v>141</v>
      </c>
      <c r="CB38" s="21">
        <f>ROUND('QUALIF MIDDLE REZ'!H39,2)</f>
        <v>74</v>
      </c>
      <c r="CD38" s="4">
        <f t="shared" si="1"/>
        <v>16</v>
      </c>
      <c r="CF38" s="21">
        <f t="shared" si="3"/>
        <v>73999859</v>
      </c>
      <c r="CG38" s="4">
        <f t="shared" si="6"/>
        <v>16</v>
      </c>
      <c r="CI38" s="4">
        <v>28</v>
      </c>
      <c r="CJ38" s="4">
        <f t="shared" si="2"/>
        <v>40</v>
      </c>
      <c r="CL38" s="4" t="str">
        <f t="shared" ca="1" si="8"/>
        <v>Kąstytis Alenka</v>
      </c>
      <c r="CM38" s="4">
        <f t="shared" ca="1" si="8"/>
        <v>144</v>
      </c>
      <c r="CN38" s="4">
        <f t="shared" ca="1" si="8"/>
        <v>58</v>
      </c>
    </row>
    <row r="39" spans="2:92" x14ac:dyDescent="0.25">
      <c r="B39" s="14">
        <v>29</v>
      </c>
      <c r="C39" s="35" t="str">
        <f t="shared" ca="1" si="7"/>
        <v>Tomas Duoplys</v>
      </c>
      <c r="D39" s="14">
        <f t="shared" ca="1" si="7"/>
        <v>118</v>
      </c>
      <c r="E39" s="36">
        <f t="shared" ca="1" si="7"/>
        <v>51</v>
      </c>
      <c r="BX39" s="4">
        <v>29</v>
      </c>
      <c r="BY39" s="4" t="str">
        <f>'QUALIF MIDDLE REZ'!B40</f>
        <v>Marius Vasiliauskas</v>
      </c>
      <c r="BZ39" s="4" t="str">
        <f>'QUALIF MIDDLE REZ'!C40</f>
        <v>BMW e30</v>
      </c>
      <c r="CA39" s="4">
        <f>'QUALIF MIDDLE REZ'!D40</f>
        <v>142</v>
      </c>
      <c r="CB39" s="21">
        <f>ROUND('QUALIF MIDDLE REZ'!H40,2)</f>
        <v>80.33</v>
      </c>
      <c r="CD39" s="4">
        <f t="shared" si="1"/>
        <v>11</v>
      </c>
      <c r="CF39" s="21">
        <f t="shared" si="3"/>
        <v>80329858</v>
      </c>
      <c r="CG39" s="4">
        <f t="shared" si="6"/>
        <v>11</v>
      </c>
      <c r="CI39" s="4">
        <v>29</v>
      </c>
      <c r="CJ39" s="4">
        <f t="shared" si="2"/>
        <v>25</v>
      </c>
      <c r="CL39" s="4" t="str">
        <f t="shared" ca="1" si="8"/>
        <v>Tomas Duoplys</v>
      </c>
      <c r="CM39" s="4">
        <f t="shared" ca="1" si="8"/>
        <v>118</v>
      </c>
      <c r="CN39" s="4">
        <f t="shared" ca="1" si="8"/>
        <v>51</v>
      </c>
    </row>
    <row r="40" spans="2:92" x14ac:dyDescent="0.25">
      <c r="B40" s="14">
        <v>30</v>
      </c>
      <c r="C40" s="35" t="str">
        <f t="shared" ca="1" si="7"/>
        <v>Evaldas Daukšas</v>
      </c>
      <c r="D40" s="14">
        <f t="shared" ca="1" si="7"/>
        <v>139</v>
      </c>
      <c r="E40" s="36">
        <f t="shared" ca="1" si="7"/>
        <v>49.67</v>
      </c>
      <c r="BX40" s="4">
        <v>30</v>
      </c>
      <c r="BY40" s="4" t="str">
        <f>'QUALIF MIDDLE REZ'!B41</f>
        <v>Kąstytis Alenka</v>
      </c>
      <c r="BZ40" s="4" t="str">
        <f>'QUALIF MIDDLE REZ'!C41</f>
        <v>Nissan 200sx</v>
      </c>
      <c r="CA40" s="4">
        <f>'QUALIF MIDDLE REZ'!D41</f>
        <v>144</v>
      </c>
      <c r="CB40" s="21">
        <f>ROUND('QUALIF MIDDLE REZ'!H41,2)</f>
        <v>58</v>
      </c>
      <c r="CD40" s="4">
        <f t="shared" si="1"/>
        <v>27</v>
      </c>
      <c r="CF40" s="21">
        <f t="shared" si="3"/>
        <v>57999856</v>
      </c>
      <c r="CG40" s="4">
        <f t="shared" si="6"/>
        <v>28</v>
      </c>
      <c r="CI40" s="4">
        <v>30</v>
      </c>
      <c r="CJ40" s="4">
        <f t="shared" si="2"/>
        <v>36</v>
      </c>
      <c r="CL40" s="4" t="str">
        <f t="shared" ca="1" si="8"/>
        <v>Evaldas Daukšas</v>
      </c>
      <c r="CM40" s="4">
        <f t="shared" ca="1" si="8"/>
        <v>139</v>
      </c>
      <c r="CN40" s="4">
        <f t="shared" ca="1" si="8"/>
        <v>49.67</v>
      </c>
    </row>
    <row r="41" spans="2:92" x14ac:dyDescent="0.25">
      <c r="B41" s="14">
        <v>31</v>
      </c>
      <c r="C41" s="35" t="str">
        <f t="shared" ca="1" si="7"/>
        <v>Skirmantas Ruginis</v>
      </c>
      <c r="D41" s="14">
        <f t="shared" ca="1" si="7"/>
        <v>131</v>
      </c>
      <c r="E41" s="36">
        <f t="shared" ca="1" si="7"/>
        <v>36.67</v>
      </c>
      <c r="BX41" s="4">
        <v>31</v>
      </c>
      <c r="BY41" s="4" t="str">
        <f>'QUALIF MIDDLE REZ'!B42</f>
        <v>Kaspars Skrinda</v>
      </c>
      <c r="BZ41" s="4" t="str">
        <f>'QUALIF MIDDLE REZ'!C42</f>
        <v>BMW 328</v>
      </c>
      <c r="CA41" s="4">
        <f>'QUALIF MIDDLE REZ'!D42</f>
        <v>145</v>
      </c>
      <c r="CB41" s="21">
        <f>ROUND('QUALIF MIDDLE REZ'!H42,2)</f>
        <v>68</v>
      </c>
      <c r="CD41" s="4">
        <f t="shared" si="1"/>
        <v>20</v>
      </c>
      <c r="CF41" s="21">
        <f t="shared" si="3"/>
        <v>67999855</v>
      </c>
      <c r="CG41" s="4">
        <f t="shared" si="6"/>
        <v>22</v>
      </c>
      <c r="CI41" s="4">
        <v>31</v>
      </c>
      <c r="CJ41" s="4">
        <f t="shared" si="2"/>
        <v>30</v>
      </c>
      <c r="CL41" s="4" t="str">
        <f t="shared" ca="1" si="8"/>
        <v>Skirmantas Ruginis</v>
      </c>
      <c r="CM41" s="4">
        <f t="shared" ca="1" si="8"/>
        <v>131</v>
      </c>
      <c r="CN41" s="4">
        <f t="shared" ca="1" si="8"/>
        <v>36.67</v>
      </c>
    </row>
    <row r="42" spans="2:92" x14ac:dyDescent="0.25">
      <c r="B42" s="14">
        <v>32</v>
      </c>
      <c r="C42" s="35" t="str">
        <f t="shared" ca="1" si="7"/>
        <v/>
      </c>
      <c r="D42" s="14" t="str">
        <f t="shared" ca="1" si="7"/>
        <v/>
      </c>
      <c r="E42" s="36" t="str">
        <f t="shared" ca="1" si="7"/>
        <v/>
      </c>
      <c r="BX42" s="4">
        <v>32</v>
      </c>
      <c r="BY42" s="4" t="str">
        <f>'QUALIF MIDDLE REZ'!B43</f>
        <v>Tomas Makarevičius</v>
      </c>
      <c r="BZ42" s="4" t="str">
        <f>'QUALIF MIDDLE REZ'!C43</f>
        <v>Nissan s14a</v>
      </c>
      <c r="CA42" s="4">
        <f>'QUALIF MIDDLE REZ'!D43</f>
        <v>150</v>
      </c>
      <c r="CB42" s="21">
        <f>ROUND('QUALIF MIDDLE REZ'!H43,2)</f>
        <v>68</v>
      </c>
      <c r="CD42" s="4">
        <f t="shared" si="1"/>
        <v>20</v>
      </c>
      <c r="CF42" s="21">
        <f t="shared" si="3"/>
        <v>67999850</v>
      </c>
      <c r="CG42" s="4">
        <f t="shared" si="6"/>
        <v>23</v>
      </c>
      <c r="CI42" s="4">
        <v>32</v>
      </c>
      <c r="CJ42" s="4">
        <f t="shared" si="2"/>
        <v>44</v>
      </c>
      <c r="CL42" s="4">
        <f t="shared" ca="1" si="8"/>
        <v>0</v>
      </c>
      <c r="CM42" s="4">
        <f t="shared" ca="1" si="8"/>
        <v>0</v>
      </c>
      <c r="CN42" s="4">
        <f t="shared" ca="1" si="8"/>
        <v>0</v>
      </c>
    </row>
    <row r="43" spans="2:92" x14ac:dyDescent="0.25">
      <c r="B43" s="14">
        <v>33</v>
      </c>
      <c r="C43" s="35" t="str">
        <f t="shared" si="7"/>
        <v/>
      </c>
      <c r="D43" s="14" t="str">
        <f t="shared" si="7"/>
        <v/>
      </c>
      <c r="E43" s="36" t="str">
        <f t="shared" si="7"/>
        <v/>
      </c>
      <c r="BX43" s="4">
        <v>33</v>
      </c>
      <c r="BY43" s="4" t="str">
        <f>'QUALIF MIDDLE REZ'!B44</f>
        <v>Arnas Kazokevičius</v>
      </c>
      <c r="BZ43" s="4" t="str">
        <f>'QUALIF MIDDLE REZ'!C44</f>
        <v>Nissan s14a</v>
      </c>
      <c r="CA43" s="4">
        <f>'QUALIF MIDDLE REZ'!D44</f>
        <v>155</v>
      </c>
      <c r="CB43" s="21">
        <f>ROUND('QUALIF MIDDLE REZ'!H44,2)</f>
        <v>78</v>
      </c>
      <c r="CD43" s="4">
        <f t="shared" si="1"/>
        <v>12</v>
      </c>
      <c r="CF43" s="21">
        <f t="shared" si="3"/>
        <v>77999845</v>
      </c>
      <c r="CG43" s="4">
        <f t="shared" si="6"/>
        <v>12</v>
      </c>
      <c r="CI43" s="4">
        <v>33</v>
      </c>
      <c r="CJ43" s="4" t="e">
        <f t="shared" ref="CJ43:CJ59" si="9">MATCH(CI43,CG:CG,0)</f>
        <v>#N/A</v>
      </c>
      <c r="CL43" s="4" t="e">
        <f t="shared" ca="1" si="8"/>
        <v>#N/A</v>
      </c>
      <c r="CM43" s="4" t="e">
        <f t="shared" ca="1" si="8"/>
        <v>#N/A</v>
      </c>
      <c r="CN43" s="4" t="e">
        <f t="shared" ca="1" si="8"/>
        <v>#N/A</v>
      </c>
    </row>
    <row r="44" spans="2:92" x14ac:dyDescent="0.25">
      <c r="B44" s="14">
        <v>34</v>
      </c>
      <c r="C44" s="35" t="str">
        <f t="shared" si="7"/>
        <v/>
      </c>
      <c r="D44" s="14" t="str">
        <f t="shared" si="7"/>
        <v/>
      </c>
      <c r="E44" s="36" t="str">
        <f t="shared" si="7"/>
        <v/>
      </c>
      <c r="BX44" s="4">
        <v>34</v>
      </c>
      <c r="BY44" s="4">
        <f>'QUALIF MIDDLE REZ'!B45</f>
        <v>0</v>
      </c>
      <c r="BZ44" s="4">
        <f>'QUALIF MIDDLE REZ'!C45</f>
        <v>0</v>
      </c>
      <c r="CA44" s="4">
        <f>'QUALIF MIDDLE REZ'!D45</f>
        <v>0</v>
      </c>
      <c r="CB44" s="21">
        <f>ROUND('QUALIF MIDDLE REZ'!H45,2)</f>
        <v>0</v>
      </c>
      <c r="CD44" s="4">
        <f t="shared" si="1"/>
        <v>32</v>
      </c>
      <c r="CF44" s="21">
        <f t="shared" si="3"/>
        <v>0</v>
      </c>
      <c r="CG44" s="4">
        <f t="shared" si="6"/>
        <v>32</v>
      </c>
      <c r="CI44" s="4">
        <v>34</v>
      </c>
      <c r="CJ44" s="4" t="e">
        <f t="shared" si="9"/>
        <v>#N/A</v>
      </c>
      <c r="CL44" s="4" t="str">
        <f t="shared" ca="1" si="8"/>
        <v/>
      </c>
      <c r="CM44" s="4" t="str">
        <f t="shared" ca="1" si="8"/>
        <v/>
      </c>
      <c r="CN44" s="4" t="str">
        <f t="shared" ca="1" si="8"/>
        <v/>
      </c>
    </row>
    <row r="45" spans="2:92" x14ac:dyDescent="0.25">
      <c r="B45" s="14">
        <v>35</v>
      </c>
      <c r="C45" s="35" t="str">
        <f t="shared" si="7"/>
        <v/>
      </c>
      <c r="D45" s="14" t="str">
        <f t="shared" si="7"/>
        <v/>
      </c>
      <c r="E45" s="36" t="str">
        <f t="shared" si="7"/>
        <v/>
      </c>
      <c r="BX45" s="4">
        <v>35</v>
      </c>
      <c r="BY45" s="4">
        <f>'QUALIF MIDDLE REZ'!B46</f>
        <v>0</v>
      </c>
      <c r="BZ45" s="4">
        <f>'QUALIF MIDDLE REZ'!C46</f>
        <v>0</v>
      </c>
      <c r="CA45" s="4">
        <f>'QUALIF MIDDLE REZ'!D46</f>
        <v>0</v>
      </c>
      <c r="CB45" s="21">
        <f>ROUND('QUALIF MIDDLE REZ'!H46,2)</f>
        <v>0</v>
      </c>
      <c r="CD45" s="4">
        <f t="shared" si="1"/>
        <v>32</v>
      </c>
      <c r="CF45" s="21">
        <f t="shared" si="3"/>
        <v>0</v>
      </c>
      <c r="CG45" s="4">
        <f t="shared" si="6"/>
        <v>32</v>
      </c>
      <c r="CI45" s="4">
        <v>35</v>
      </c>
      <c r="CJ45" s="4" t="e">
        <f t="shared" si="9"/>
        <v>#N/A</v>
      </c>
      <c r="CL45" s="4" t="str">
        <f t="shared" ca="1" si="8"/>
        <v/>
      </c>
      <c r="CM45" s="4" t="str">
        <f t="shared" ca="1" si="8"/>
        <v/>
      </c>
      <c r="CN45" s="4" t="str">
        <f t="shared" ca="1" si="8"/>
        <v/>
      </c>
    </row>
    <row r="46" spans="2:92" x14ac:dyDescent="0.25">
      <c r="B46" s="14">
        <v>36</v>
      </c>
      <c r="C46" s="35" t="str">
        <f t="shared" si="7"/>
        <v/>
      </c>
      <c r="D46" s="14" t="str">
        <f t="shared" si="7"/>
        <v/>
      </c>
      <c r="E46" s="36" t="str">
        <f t="shared" si="7"/>
        <v/>
      </c>
      <c r="BX46" s="4">
        <v>36</v>
      </c>
      <c r="BY46" s="4">
        <f>'QUALIF MIDDLE REZ'!B47</f>
        <v>0</v>
      </c>
      <c r="BZ46" s="4">
        <f>'QUALIF MIDDLE REZ'!C47</f>
        <v>0</v>
      </c>
      <c r="CA46" s="4">
        <f>'QUALIF MIDDLE REZ'!D47</f>
        <v>0</v>
      </c>
      <c r="CB46" s="21">
        <f>ROUND('QUALIF MIDDLE REZ'!H47,2)</f>
        <v>0</v>
      </c>
      <c r="CD46" s="4">
        <f t="shared" si="1"/>
        <v>32</v>
      </c>
      <c r="CF46" s="21">
        <f t="shared" si="3"/>
        <v>0</v>
      </c>
      <c r="CG46" s="4">
        <f t="shared" si="6"/>
        <v>32</v>
      </c>
      <c r="CI46" s="4">
        <v>36</v>
      </c>
      <c r="CJ46" s="4" t="e">
        <f t="shared" si="9"/>
        <v>#N/A</v>
      </c>
      <c r="CL46" s="4" t="str">
        <f t="shared" ca="1" si="8"/>
        <v/>
      </c>
      <c r="CM46" s="4" t="str">
        <f t="shared" ca="1" si="8"/>
        <v/>
      </c>
      <c r="CN46" s="4" t="str">
        <f t="shared" ca="1" si="8"/>
        <v/>
      </c>
    </row>
    <row r="47" spans="2:92" x14ac:dyDescent="0.25">
      <c r="B47" s="14">
        <v>37</v>
      </c>
      <c r="C47" s="35" t="str">
        <f t="shared" si="7"/>
        <v/>
      </c>
      <c r="D47" s="14" t="str">
        <f t="shared" si="7"/>
        <v/>
      </c>
      <c r="E47" s="36" t="str">
        <f t="shared" si="7"/>
        <v/>
      </c>
      <c r="BX47" s="4">
        <v>37</v>
      </c>
      <c r="BY47" s="4">
        <f>'QUALIF MIDDLE REZ'!B48</f>
        <v>0</v>
      </c>
      <c r="BZ47" s="4">
        <f>'QUALIF MIDDLE REZ'!C48</f>
        <v>0</v>
      </c>
      <c r="CA47" s="4">
        <f>'QUALIF MIDDLE REZ'!D48</f>
        <v>0</v>
      </c>
      <c r="CB47" s="21">
        <f>ROUND('QUALIF MIDDLE REZ'!H48,2)</f>
        <v>0</v>
      </c>
      <c r="CD47" s="4">
        <f t="shared" si="1"/>
        <v>32</v>
      </c>
      <c r="CF47" s="21">
        <f t="shared" si="3"/>
        <v>0</v>
      </c>
      <c r="CG47" s="4">
        <f t="shared" si="6"/>
        <v>32</v>
      </c>
      <c r="CI47" s="4">
        <v>37</v>
      </c>
      <c r="CJ47" s="4" t="e">
        <f t="shared" si="9"/>
        <v>#N/A</v>
      </c>
      <c r="CL47" s="4" t="str">
        <f t="shared" ca="1" si="8"/>
        <v/>
      </c>
      <c r="CM47" s="4" t="str">
        <f t="shared" ca="1" si="8"/>
        <v/>
      </c>
      <c r="CN47" s="4" t="str">
        <f t="shared" ca="1" si="8"/>
        <v/>
      </c>
    </row>
    <row r="48" spans="2:92" x14ac:dyDescent="0.25">
      <c r="B48" s="14">
        <v>38</v>
      </c>
      <c r="C48" s="35" t="str">
        <f t="shared" si="7"/>
        <v/>
      </c>
      <c r="D48" s="14" t="str">
        <f t="shared" si="7"/>
        <v/>
      </c>
      <c r="E48" s="36" t="str">
        <f t="shared" si="7"/>
        <v/>
      </c>
      <c r="BX48" s="4">
        <v>38</v>
      </c>
      <c r="BY48" s="4">
        <f>'QUALIF MIDDLE REZ'!B49</f>
        <v>0</v>
      </c>
      <c r="BZ48" s="4">
        <f>'QUALIF MIDDLE REZ'!C49</f>
        <v>0</v>
      </c>
      <c r="CA48" s="4">
        <f>'QUALIF MIDDLE REZ'!D49</f>
        <v>0</v>
      </c>
      <c r="CB48" s="21">
        <f>ROUND('QUALIF MIDDLE REZ'!H49,2)</f>
        <v>0</v>
      </c>
      <c r="CD48" s="4">
        <f t="shared" si="1"/>
        <v>32</v>
      </c>
      <c r="CF48" s="21">
        <f t="shared" si="3"/>
        <v>0</v>
      </c>
      <c r="CG48" s="4">
        <f t="shared" si="6"/>
        <v>32</v>
      </c>
      <c r="CI48" s="4">
        <v>38</v>
      </c>
      <c r="CJ48" s="4" t="e">
        <f t="shared" si="9"/>
        <v>#N/A</v>
      </c>
      <c r="CL48" s="4" t="str">
        <f t="shared" ca="1" si="8"/>
        <v/>
      </c>
      <c r="CM48" s="4" t="str">
        <f t="shared" ca="1" si="8"/>
        <v/>
      </c>
      <c r="CN48" s="4" t="str">
        <f t="shared" ca="1" si="8"/>
        <v/>
      </c>
    </row>
    <row r="49" spans="2:92" x14ac:dyDescent="0.25">
      <c r="B49" s="14">
        <v>39</v>
      </c>
      <c r="C49" s="35" t="str">
        <f t="shared" si="7"/>
        <v/>
      </c>
      <c r="D49" s="14" t="str">
        <f t="shared" si="7"/>
        <v/>
      </c>
      <c r="E49" s="36" t="str">
        <f t="shared" si="7"/>
        <v/>
      </c>
      <c r="BX49" s="4">
        <v>39</v>
      </c>
      <c r="BY49" s="4">
        <f>'QUALIF MIDDLE REZ'!B50</f>
        <v>0</v>
      </c>
      <c r="BZ49" s="4">
        <f>'QUALIF MIDDLE REZ'!C50</f>
        <v>0</v>
      </c>
      <c r="CA49" s="4">
        <f>'QUALIF MIDDLE REZ'!D50</f>
        <v>0</v>
      </c>
      <c r="CB49" s="21">
        <f>ROUND('QUALIF MIDDLE REZ'!H50,2)</f>
        <v>0</v>
      </c>
      <c r="CD49" s="4">
        <f t="shared" si="1"/>
        <v>32</v>
      </c>
      <c r="CF49" s="21">
        <f t="shared" si="3"/>
        <v>0</v>
      </c>
      <c r="CG49" s="4">
        <f t="shared" si="6"/>
        <v>32</v>
      </c>
      <c r="CI49" s="4">
        <v>39</v>
      </c>
      <c r="CJ49" s="4" t="e">
        <f t="shared" si="9"/>
        <v>#N/A</v>
      </c>
      <c r="CL49" s="4" t="str">
        <f t="shared" ca="1" si="8"/>
        <v/>
      </c>
      <c r="CM49" s="4" t="str">
        <f t="shared" ca="1" si="8"/>
        <v/>
      </c>
      <c r="CN49" s="4" t="str">
        <f t="shared" ca="1" si="8"/>
        <v/>
      </c>
    </row>
    <row r="50" spans="2:92" x14ac:dyDescent="0.25">
      <c r="B50" s="14">
        <v>40</v>
      </c>
      <c r="C50" s="35" t="str">
        <f t="shared" si="7"/>
        <v/>
      </c>
      <c r="D50" s="14" t="str">
        <f t="shared" si="7"/>
        <v/>
      </c>
      <c r="E50" s="36" t="str">
        <f t="shared" si="7"/>
        <v/>
      </c>
      <c r="BX50" s="4">
        <v>40</v>
      </c>
      <c r="BY50" s="4">
        <f>'QUALIF MIDDLE REZ'!B51</f>
        <v>0</v>
      </c>
      <c r="BZ50" s="4">
        <f>'QUALIF MIDDLE REZ'!C51</f>
        <v>0</v>
      </c>
      <c r="CA50" s="4">
        <f>'QUALIF MIDDLE REZ'!D51</f>
        <v>0</v>
      </c>
      <c r="CB50" s="21">
        <f>ROUND('QUALIF MIDDLE REZ'!H51,2)</f>
        <v>0</v>
      </c>
      <c r="CD50" s="4">
        <f t="shared" si="1"/>
        <v>32</v>
      </c>
      <c r="CF50" s="21">
        <f t="shared" si="3"/>
        <v>0</v>
      </c>
      <c r="CG50" s="4">
        <f t="shared" si="6"/>
        <v>32</v>
      </c>
      <c r="CI50" s="4">
        <v>40</v>
      </c>
      <c r="CJ50" s="4" t="e">
        <f t="shared" si="9"/>
        <v>#N/A</v>
      </c>
      <c r="CL50" s="4" t="str">
        <f t="shared" ca="1" si="8"/>
        <v/>
      </c>
      <c r="CM50" s="4" t="str">
        <f t="shared" ca="1" si="8"/>
        <v/>
      </c>
      <c r="CN50" s="4" t="str">
        <f t="shared" ca="1" si="8"/>
        <v/>
      </c>
    </row>
    <row r="51" spans="2:92" x14ac:dyDescent="0.25">
      <c r="B51" s="14">
        <v>41</v>
      </c>
      <c r="C51" s="35" t="str">
        <f t="shared" si="7"/>
        <v/>
      </c>
      <c r="D51" s="14" t="str">
        <f t="shared" si="7"/>
        <v/>
      </c>
      <c r="E51" s="36" t="str">
        <f t="shared" si="7"/>
        <v/>
      </c>
      <c r="BX51" s="4">
        <v>41</v>
      </c>
      <c r="BY51" s="4">
        <f>'QUALIF MIDDLE REZ'!B52</f>
        <v>0</v>
      </c>
      <c r="BZ51" s="4">
        <f>'QUALIF MIDDLE REZ'!C52</f>
        <v>0</v>
      </c>
      <c r="CA51" s="4">
        <f>'QUALIF MIDDLE REZ'!D52</f>
        <v>0</v>
      </c>
      <c r="CB51" s="21">
        <f>ROUND('QUALIF MIDDLE REZ'!H52,2)</f>
        <v>0</v>
      </c>
      <c r="CD51" s="4">
        <f t="shared" si="1"/>
        <v>32</v>
      </c>
      <c r="CF51" s="21">
        <f t="shared" si="3"/>
        <v>0</v>
      </c>
      <c r="CG51" s="4">
        <f t="shared" si="6"/>
        <v>32</v>
      </c>
      <c r="CI51" s="4">
        <v>41</v>
      </c>
      <c r="CJ51" s="4" t="e">
        <f t="shared" si="9"/>
        <v>#N/A</v>
      </c>
      <c r="CL51" s="4" t="str">
        <f t="shared" ca="1" si="8"/>
        <v/>
      </c>
      <c r="CM51" s="4" t="str">
        <f t="shared" ca="1" si="8"/>
        <v/>
      </c>
      <c r="CN51" s="4" t="str">
        <f t="shared" ca="1" si="8"/>
        <v/>
      </c>
    </row>
    <row r="52" spans="2:92" x14ac:dyDescent="0.25">
      <c r="B52" s="14">
        <v>42</v>
      </c>
      <c r="C52" s="35" t="str">
        <f t="shared" si="7"/>
        <v/>
      </c>
      <c r="D52" s="14" t="str">
        <f t="shared" si="7"/>
        <v/>
      </c>
      <c r="E52" s="36" t="str">
        <f t="shared" si="7"/>
        <v/>
      </c>
      <c r="BX52" s="4">
        <v>42</v>
      </c>
      <c r="BY52" s="4">
        <f>'QUALIF MIDDLE REZ'!B53</f>
        <v>0</v>
      </c>
      <c r="BZ52" s="4">
        <f>'QUALIF MIDDLE REZ'!C53</f>
        <v>0</v>
      </c>
      <c r="CA52" s="4">
        <f>'QUALIF MIDDLE REZ'!D53</f>
        <v>0</v>
      </c>
      <c r="CB52" s="21">
        <f>ROUND('QUALIF MIDDLE REZ'!H53,2)</f>
        <v>0</v>
      </c>
      <c r="CD52" s="4">
        <f t="shared" si="1"/>
        <v>32</v>
      </c>
      <c r="CF52" s="21">
        <f t="shared" si="3"/>
        <v>0</v>
      </c>
      <c r="CG52" s="4">
        <f t="shared" si="6"/>
        <v>32</v>
      </c>
      <c r="CI52" s="4">
        <v>42</v>
      </c>
      <c r="CJ52" s="4" t="e">
        <f t="shared" si="9"/>
        <v>#N/A</v>
      </c>
      <c r="CL52" s="4" t="str">
        <f t="shared" ca="1" si="8"/>
        <v/>
      </c>
      <c r="CM52" s="4" t="str">
        <f t="shared" ca="1" si="8"/>
        <v/>
      </c>
      <c r="CN52" s="4" t="str">
        <f t="shared" ca="1" si="8"/>
        <v/>
      </c>
    </row>
    <row r="53" spans="2:92" x14ac:dyDescent="0.25">
      <c r="B53" s="14">
        <v>43</v>
      </c>
      <c r="C53" s="35" t="str">
        <f t="shared" si="7"/>
        <v/>
      </c>
      <c r="D53" s="14" t="str">
        <f t="shared" si="7"/>
        <v/>
      </c>
      <c r="E53" s="36" t="str">
        <f t="shared" si="7"/>
        <v/>
      </c>
      <c r="BX53" s="4">
        <v>43</v>
      </c>
      <c r="BY53" s="4">
        <f>'QUALIF MIDDLE REZ'!B54</f>
        <v>0</v>
      </c>
      <c r="BZ53" s="4">
        <f>'QUALIF MIDDLE REZ'!C54</f>
        <v>0</v>
      </c>
      <c r="CA53" s="4">
        <f>'QUALIF MIDDLE REZ'!D54</f>
        <v>0</v>
      </c>
      <c r="CB53" s="21">
        <f>ROUND('QUALIF MIDDLE REZ'!H54,2)</f>
        <v>0</v>
      </c>
      <c r="CD53" s="4">
        <f t="shared" si="1"/>
        <v>32</v>
      </c>
      <c r="CF53" s="21">
        <f t="shared" si="3"/>
        <v>0</v>
      </c>
      <c r="CG53" s="4">
        <f t="shared" si="6"/>
        <v>32</v>
      </c>
      <c r="CI53" s="4">
        <v>43</v>
      </c>
      <c r="CJ53" s="4" t="e">
        <f t="shared" si="9"/>
        <v>#N/A</v>
      </c>
      <c r="CL53" s="4" t="str">
        <f t="shared" ca="1" si="8"/>
        <v/>
      </c>
      <c r="CM53" s="4" t="str">
        <f t="shared" ca="1" si="8"/>
        <v/>
      </c>
      <c r="CN53" s="4" t="str">
        <f t="shared" ca="1" si="8"/>
        <v/>
      </c>
    </row>
    <row r="54" spans="2:92" x14ac:dyDescent="0.25">
      <c r="B54" s="14">
        <v>44</v>
      </c>
      <c r="C54" s="35" t="str">
        <f t="shared" si="7"/>
        <v/>
      </c>
      <c r="D54" s="14" t="str">
        <f t="shared" si="7"/>
        <v/>
      </c>
      <c r="E54" s="36" t="str">
        <f t="shared" si="7"/>
        <v/>
      </c>
      <c r="BX54" s="4">
        <v>44</v>
      </c>
      <c r="BY54" s="4">
        <f>'QUALIF MIDDLE REZ'!B55</f>
        <v>0</v>
      </c>
      <c r="BZ54" s="4">
        <f>'QUALIF MIDDLE REZ'!C55</f>
        <v>0</v>
      </c>
      <c r="CA54" s="4">
        <f>'QUALIF MIDDLE REZ'!D55</f>
        <v>0</v>
      </c>
      <c r="CB54" s="21">
        <f>ROUND('QUALIF MIDDLE REZ'!H55,2)</f>
        <v>0</v>
      </c>
      <c r="CD54" s="4">
        <f t="shared" si="1"/>
        <v>32</v>
      </c>
      <c r="CF54" s="21">
        <f t="shared" si="3"/>
        <v>0</v>
      </c>
      <c r="CG54" s="4">
        <f t="shared" si="6"/>
        <v>32</v>
      </c>
      <c r="CI54" s="4">
        <v>44</v>
      </c>
      <c r="CJ54" s="4" t="e">
        <f t="shared" si="9"/>
        <v>#N/A</v>
      </c>
      <c r="CL54" s="4" t="str">
        <f t="shared" ca="1" si="8"/>
        <v/>
      </c>
      <c r="CM54" s="4" t="str">
        <f t="shared" ca="1" si="8"/>
        <v/>
      </c>
      <c r="CN54" s="4" t="str">
        <f t="shared" ca="1" si="8"/>
        <v/>
      </c>
    </row>
    <row r="55" spans="2:92" x14ac:dyDescent="0.25">
      <c r="B55" s="14">
        <v>45</v>
      </c>
      <c r="C55" s="35" t="str">
        <f t="shared" si="7"/>
        <v/>
      </c>
      <c r="D55" s="14" t="str">
        <f t="shared" si="7"/>
        <v/>
      </c>
      <c r="E55" s="36" t="str">
        <f t="shared" si="7"/>
        <v/>
      </c>
      <c r="BX55" s="4">
        <v>45</v>
      </c>
      <c r="BY55" s="4">
        <f>'QUALIF MIDDLE REZ'!B56</f>
        <v>0</v>
      </c>
      <c r="BZ55" s="4">
        <f>'QUALIF MIDDLE REZ'!C56</f>
        <v>0</v>
      </c>
      <c r="CA55" s="4">
        <f>'QUALIF MIDDLE REZ'!D56</f>
        <v>0</v>
      </c>
      <c r="CB55" s="21">
        <f>ROUND('QUALIF MIDDLE REZ'!H56,2)</f>
        <v>0</v>
      </c>
      <c r="CD55" s="4">
        <f t="shared" si="1"/>
        <v>32</v>
      </c>
      <c r="CF55" s="21">
        <f t="shared" si="3"/>
        <v>0</v>
      </c>
      <c r="CG55" s="4">
        <f t="shared" si="6"/>
        <v>32</v>
      </c>
      <c r="CI55" s="4">
        <v>45</v>
      </c>
      <c r="CJ55" s="4" t="e">
        <f t="shared" si="9"/>
        <v>#N/A</v>
      </c>
      <c r="CL55" s="4" t="str">
        <f t="shared" ca="1" si="8"/>
        <v/>
      </c>
      <c r="CM55" s="4" t="str">
        <f t="shared" ca="1" si="8"/>
        <v/>
      </c>
      <c r="CN55" s="4" t="str">
        <f t="shared" ca="1" si="8"/>
        <v/>
      </c>
    </row>
    <row r="56" spans="2:92" x14ac:dyDescent="0.25">
      <c r="B56" s="14">
        <v>46</v>
      </c>
      <c r="C56" s="35" t="str">
        <f t="shared" si="7"/>
        <v/>
      </c>
      <c r="D56" s="14" t="str">
        <f t="shared" si="7"/>
        <v/>
      </c>
      <c r="E56" s="36" t="str">
        <f t="shared" si="7"/>
        <v/>
      </c>
      <c r="BX56" s="4">
        <v>46</v>
      </c>
      <c r="BY56" s="4">
        <f>'QUALIF MIDDLE REZ'!B57</f>
        <v>0</v>
      </c>
      <c r="BZ56" s="4">
        <f>'QUALIF MIDDLE REZ'!C57</f>
        <v>0</v>
      </c>
      <c r="CA56" s="4">
        <f>'QUALIF MIDDLE REZ'!D57</f>
        <v>0</v>
      </c>
      <c r="CB56" s="21">
        <f>ROUND('QUALIF MIDDLE REZ'!H57,2)</f>
        <v>0</v>
      </c>
      <c r="CD56" s="4">
        <f t="shared" si="1"/>
        <v>32</v>
      </c>
      <c r="CF56" s="21">
        <f t="shared" si="3"/>
        <v>0</v>
      </c>
      <c r="CG56" s="4">
        <f t="shared" si="6"/>
        <v>32</v>
      </c>
      <c r="CI56" s="4">
        <v>46</v>
      </c>
      <c r="CJ56" s="4" t="e">
        <f t="shared" si="9"/>
        <v>#N/A</v>
      </c>
      <c r="CL56" s="4" t="str">
        <f t="shared" ca="1" si="8"/>
        <v/>
      </c>
      <c r="CM56" s="4" t="str">
        <f t="shared" ca="1" si="8"/>
        <v/>
      </c>
      <c r="CN56" s="4" t="str">
        <f t="shared" ca="1" si="8"/>
        <v/>
      </c>
    </row>
    <row r="57" spans="2:92" x14ac:dyDescent="0.25">
      <c r="B57" s="14">
        <v>47</v>
      </c>
      <c r="C57" s="35" t="str">
        <f t="shared" si="7"/>
        <v/>
      </c>
      <c r="D57" s="14" t="str">
        <f t="shared" si="7"/>
        <v/>
      </c>
      <c r="E57" s="36" t="str">
        <f t="shared" si="7"/>
        <v/>
      </c>
      <c r="BX57" s="4">
        <v>47</v>
      </c>
      <c r="BY57" s="4">
        <f>'QUALIF MIDDLE REZ'!B58</f>
        <v>0</v>
      </c>
      <c r="BZ57" s="4">
        <f>'QUALIF MIDDLE REZ'!C58</f>
        <v>0</v>
      </c>
      <c r="CA57" s="4">
        <f>'QUALIF MIDDLE REZ'!D58</f>
        <v>0</v>
      </c>
      <c r="CB57" s="21">
        <f>ROUND('QUALIF MIDDLE REZ'!H58,2)</f>
        <v>0</v>
      </c>
      <c r="CD57" s="4">
        <f t="shared" si="1"/>
        <v>32</v>
      </c>
      <c r="CF57" s="21">
        <f t="shared" si="3"/>
        <v>0</v>
      </c>
      <c r="CG57" s="4">
        <f t="shared" si="6"/>
        <v>32</v>
      </c>
      <c r="CI57" s="4">
        <v>47</v>
      </c>
      <c r="CJ57" s="4" t="e">
        <f t="shared" si="9"/>
        <v>#N/A</v>
      </c>
      <c r="CL57" s="4" t="str">
        <f t="shared" ca="1" si="8"/>
        <v/>
      </c>
      <c r="CM57" s="4" t="str">
        <f t="shared" ca="1" si="8"/>
        <v/>
      </c>
      <c r="CN57" s="4" t="str">
        <f t="shared" ca="1" si="8"/>
        <v/>
      </c>
    </row>
    <row r="58" spans="2:92" x14ac:dyDescent="0.25">
      <c r="B58" s="14">
        <v>48</v>
      </c>
      <c r="C58" s="35" t="str">
        <f t="shared" ca="1" si="7"/>
        <v/>
      </c>
      <c r="D58" s="14" t="str">
        <f t="shared" ca="1" si="7"/>
        <v/>
      </c>
      <c r="E58" s="36" t="str">
        <f t="shared" ca="1" si="7"/>
        <v/>
      </c>
      <c r="BX58" s="4">
        <v>48</v>
      </c>
      <c r="BY58" s="4">
        <f>'QUALIF MIDDLE REZ'!B59</f>
        <v>0</v>
      </c>
      <c r="BZ58" s="4">
        <f>'QUALIF MIDDLE REZ'!C59</f>
        <v>0</v>
      </c>
      <c r="CA58" s="4">
        <f>'QUALIF MIDDLE REZ'!D59</f>
        <v>0</v>
      </c>
      <c r="CB58" s="21">
        <f>ROUND('QUALIF MIDDLE REZ'!H59,2)</f>
        <v>0</v>
      </c>
      <c r="CD58" s="4">
        <f t="shared" si="1"/>
        <v>32</v>
      </c>
      <c r="CF58" s="21">
        <f t="shared" si="3"/>
        <v>0</v>
      </c>
      <c r="CG58" s="4">
        <f t="shared" si="6"/>
        <v>32</v>
      </c>
      <c r="CI58" s="4">
        <v>48</v>
      </c>
      <c r="CJ58" s="4">
        <f t="shared" si="9"/>
        <v>20</v>
      </c>
      <c r="CL58" s="4" t="str">
        <f t="shared" ca="1" si="8"/>
        <v/>
      </c>
      <c r="CM58" s="4" t="str">
        <f t="shared" ca="1" si="8"/>
        <v/>
      </c>
      <c r="CN58" s="4" t="str">
        <f t="shared" ca="1" si="8"/>
        <v/>
      </c>
    </row>
    <row r="59" spans="2:92" x14ac:dyDescent="0.25">
      <c r="B59" s="14">
        <v>49</v>
      </c>
      <c r="C59" s="35" t="str">
        <f t="shared" ca="1" si="7"/>
        <v/>
      </c>
      <c r="D59" s="14" t="str">
        <f t="shared" ca="1" si="7"/>
        <v/>
      </c>
      <c r="E59" s="36" t="str">
        <f t="shared" ca="1" si="7"/>
        <v/>
      </c>
      <c r="BX59" s="4">
        <v>49</v>
      </c>
      <c r="BY59" s="4">
        <f>'QUALIF MIDDLE REZ'!B60</f>
        <v>0</v>
      </c>
      <c r="BZ59" s="4">
        <f>'QUALIF MIDDLE REZ'!C60</f>
        <v>0</v>
      </c>
      <c r="CA59" s="4">
        <f>'QUALIF MIDDLE REZ'!D60</f>
        <v>0</v>
      </c>
      <c r="CB59" s="21">
        <f>ROUND('QUALIF MIDDLE REZ'!H60,2)</f>
        <v>0</v>
      </c>
      <c r="CD59" s="4">
        <f t="shared" si="1"/>
        <v>32</v>
      </c>
      <c r="CF59" s="21">
        <f t="shared" si="3"/>
        <v>0</v>
      </c>
      <c r="CG59" s="4">
        <f t="shared" si="6"/>
        <v>32</v>
      </c>
      <c r="CI59" s="4">
        <v>49</v>
      </c>
      <c r="CJ59" s="4">
        <f t="shared" si="9"/>
        <v>24</v>
      </c>
      <c r="CL59" s="4" t="str">
        <f t="shared" ca="1" si="8"/>
        <v/>
      </c>
      <c r="CM59" s="4" t="str">
        <f t="shared" ca="1" si="8"/>
        <v/>
      </c>
      <c r="CN59" s="4" t="str">
        <f t="shared" ca="1" si="8"/>
        <v/>
      </c>
    </row>
  </sheetData>
  <sheetProtection selectLockedCells="1" selectUnlockedCells="1"/>
  <pageMargins left="0.7" right="0.7" top="0.75" bottom="0.75" header="0.51180555555555551" footer="0.51180555555555551"/>
  <pageSetup firstPageNumber="0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opLeftCell="A2" zoomScale="80" zoomScaleNormal="80" workbookViewId="0">
      <selection activeCell="B19" sqref="B19"/>
    </sheetView>
  </sheetViews>
  <sheetFormatPr defaultColWidth="8.5703125" defaultRowHeight="15" x14ac:dyDescent="0.25"/>
  <cols>
    <col min="1" max="1" width="4.85546875" style="1" customWidth="1"/>
    <col min="2" max="2" width="22.140625" style="2" customWidth="1"/>
    <col min="3" max="3" width="5.42578125" style="2" customWidth="1"/>
    <col min="4" max="4" width="6.5703125" style="2" customWidth="1"/>
    <col min="5" max="5" width="22.140625" style="2" customWidth="1"/>
    <col min="6" max="6" width="4.42578125" style="2" customWidth="1"/>
    <col min="7" max="7" width="7.140625" style="2" customWidth="1"/>
    <col min="8" max="8" width="22.140625" style="2" customWidth="1"/>
    <col min="9" max="9" width="4.85546875" style="2" customWidth="1"/>
    <col min="10" max="10" width="6.7109375" style="2" customWidth="1"/>
    <col min="11" max="11" width="22.140625" style="2" customWidth="1"/>
    <col min="12" max="12" width="5.5703125" style="2" customWidth="1"/>
    <col min="13" max="13" width="7.28515625" style="2" customWidth="1"/>
    <col min="14" max="14" width="4.28515625" style="2" customWidth="1"/>
    <col min="15" max="15" width="22.85546875" style="2" customWidth="1"/>
    <col min="16" max="16" width="5.7109375" style="2" customWidth="1"/>
    <col min="17" max="17" width="20.85546875" style="2" customWidth="1"/>
    <col min="18" max="18" width="3.42578125" style="2" customWidth="1"/>
    <col min="19" max="19" width="6.85546875" style="2" customWidth="1"/>
    <col min="20" max="20" width="0" style="2" hidden="1" customWidth="1"/>
    <col min="21" max="21" width="20.85546875" style="2" customWidth="1"/>
    <col min="22" max="22" width="4.28515625" style="1" customWidth="1"/>
    <col min="23" max="256" width="8.5703125" style="2"/>
    <col min="257" max="257" width="4.85546875" style="2" customWidth="1"/>
    <col min="258" max="258" width="22.140625" style="2" customWidth="1"/>
    <col min="259" max="259" width="5.42578125" style="2" customWidth="1"/>
    <col min="260" max="260" width="6.5703125" style="2" customWidth="1"/>
    <col min="261" max="261" width="22.140625" style="2" customWidth="1"/>
    <col min="262" max="262" width="4.42578125" style="2" customWidth="1"/>
    <col min="263" max="263" width="7.140625" style="2" customWidth="1"/>
    <col min="264" max="264" width="22.140625" style="2" customWidth="1"/>
    <col min="265" max="265" width="4.85546875" style="2" customWidth="1"/>
    <col min="266" max="266" width="6.7109375" style="2" customWidth="1"/>
    <col min="267" max="267" width="22.140625" style="2" customWidth="1"/>
    <col min="268" max="268" width="5.5703125" style="2" customWidth="1"/>
    <col min="269" max="269" width="7.28515625" style="2" customWidth="1"/>
    <col min="270" max="270" width="4.28515625" style="2" customWidth="1"/>
    <col min="271" max="271" width="22.85546875" style="2" customWidth="1"/>
    <col min="272" max="272" width="5.7109375" style="2" customWidth="1"/>
    <col min="273" max="273" width="20.85546875" style="2" customWidth="1"/>
    <col min="274" max="274" width="3.42578125" style="2" customWidth="1"/>
    <col min="275" max="275" width="6.85546875" style="2" customWidth="1"/>
    <col min="276" max="276" width="0" style="2" hidden="1" customWidth="1"/>
    <col min="277" max="277" width="20.85546875" style="2" customWidth="1"/>
    <col min="278" max="278" width="4.28515625" style="2" customWidth="1"/>
    <col min="279" max="512" width="8.5703125" style="2"/>
    <col min="513" max="513" width="4.85546875" style="2" customWidth="1"/>
    <col min="514" max="514" width="22.140625" style="2" customWidth="1"/>
    <col min="515" max="515" width="5.42578125" style="2" customWidth="1"/>
    <col min="516" max="516" width="6.5703125" style="2" customWidth="1"/>
    <col min="517" max="517" width="22.140625" style="2" customWidth="1"/>
    <col min="518" max="518" width="4.42578125" style="2" customWidth="1"/>
    <col min="519" max="519" width="7.140625" style="2" customWidth="1"/>
    <col min="520" max="520" width="22.140625" style="2" customWidth="1"/>
    <col min="521" max="521" width="4.85546875" style="2" customWidth="1"/>
    <col min="522" max="522" width="6.7109375" style="2" customWidth="1"/>
    <col min="523" max="523" width="22.140625" style="2" customWidth="1"/>
    <col min="524" max="524" width="5.5703125" style="2" customWidth="1"/>
    <col min="525" max="525" width="7.28515625" style="2" customWidth="1"/>
    <col min="526" max="526" width="4.28515625" style="2" customWidth="1"/>
    <col min="527" max="527" width="22.85546875" style="2" customWidth="1"/>
    <col min="528" max="528" width="5.7109375" style="2" customWidth="1"/>
    <col min="529" max="529" width="20.85546875" style="2" customWidth="1"/>
    <col min="530" max="530" width="3.42578125" style="2" customWidth="1"/>
    <col min="531" max="531" width="6.85546875" style="2" customWidth="1"/>
    <col min="532" max="532" width="0" style="2" hidden="1" customWidth="1"/>
    <col min="533" max="533" width="20.85546875" style="2" customWidth="1"/>
    <col min="534" max="534" width="4.28515625" style="2" customWidth="1"/>
    <col min="535" max="768" width="8.5703125" style="2"/>
    <col min="769" max="769" width="4.85546875" style="2" customWidth="1"/>
    <col min="770" max="770" width="22.140625" style="2" customWidth="1"/>
    <col min="771" max="771" width="5.42578125" style="2" customWidth="1"/>
    <col min="772" max="772" width="6.5703125" style="2" customWidth="1"/>
    <col min="773" max="773" width="22.140625" style="2" customWidth="1"/>
    <col min="774" max="774" width="4.42578125" style="2" customWidth="1"/>
    <col min="775" max="775" width="7.140625" style="2" customWidth="1"/>
    <col min="776" max="776" width="22.140625" style="2" customWidth="1"/>
    <col min="777" max="777" width="4.85546875" style="2" customWidth="1"/>
    <col min="778" max="778" width="6.7109375" style="2" customWidth="1"/>
    <col min="779" max="779" width="22.140625" style="2" customWidth="1"/>
    <col min="780" max="780" width="5.5703125" style="2" customWidth="1"/>
    <col min="781" max="781" width="7.28515625" style="2" customWidth="1"/>
    <col min="782" max="782" width="4.28515625" style="2" customWidth="1"/>
    <col min="783" max="783" width="22.85546875" style="2" customWidth="1"/>
    <col min="784" max="784" width="5.7109375" style="2" customWidth="1"/>
    <col min="785" max="785" width="20.85546875" style="2" customWidth="1"/>
    <col min="786" max="786" width="3.42578125" style="2" customWidth="1"/>
    <col min="787" max="787" width="6.85546875" style="2" customWidth="1"/>
    <col min="788" max="788" width="0" style="2" hidden="1" customWidth="1"/>
    <col min="789" max="789" width="20.85546875" style="2" customWidth="1"/>
    <col min="790" max="790" width="4.28515625" style="2" customWidth="1"/>
    <col min="791" max="1024" width="8.5703125" style="2"/>
    <col min="1025" max="1025" width="4.85546875" style="2" customWidth="1"/>
    <col min="1026" max="1026" width="22.140625" style="2" customWidth="1"/>
    <col min="1027" max="1027" width="5.42578125" style="2" customWidth="1"/>
    <col min="1028" max="1028" width="6.5703125" style="2" customWidth="1"/>
    <col min="1029" max="1029" width="22.140625" style="2" customWidth="1"/>
    <col min="1030" max="1030" width="4.42578125" style="2" customWidth="1"/>
    <col min="1031" max="1031" width="7.140625" style="2" customWidth="1"/>
    <col min="1032" max="1032" width="22.140625" style="2" customWidth="1"/>
    <col min="1033" max="1033" width="4.85546875" style="2" customWidth="1"/>
    <col min="1034" max="1034" width="6.7109375" style="2" customWidth="1"/>
    <col min="1035" max="1035" width="22.140625" style="2" customWidth="1"/>
    <col min="1036" max="1036" width="5.5703125" style="2" customWidth="1"/>
    <col min="1037" max="1037" width="7.28515625" style="2" customWidth="1"/>
    <col min="1038" max="1038" width="4.28515625" style="2" customWidth="1"/>
    <col min="1039" max="1039" width="22.85546875" style="2" customWidth="1"/>
    <col min="1040" max="1040" width="5.7109375" style="2" customWidth="1"/>
    <col min="1041" max="1041" width="20.85546875" style="2" customWidth="1"/>
    <col min="1042" max="1042" width="3.42578125" style="2" customWidth="1"/>
    <col min="1043" max="1043" width="6.85546875" style="2" customWidth="1"/>
    <col min="1044" max="1044" width="0" style="2" hidden="1" customWidth="1"/>
    <col min="1045" max="1045" width="20.85546875" style="2" customWidth="1"/>
    <col min="1046" max="1046" width="4.28515625" style="2" customWidth="1"/>
    <col min="1047" max="1280" width="8.5703125" style="2"/>
    <col min="1281" max="1281" width="4.85546875" style="2" customWidth="1"/>
    <col min="1282" max="1282" width="22.140625" style="2" customWidth="1"/>
    <col min="1283" max="1283" width="5.42578125" style="2" customWidth="1"/>
    <col min="1284" max="1284" width="6.5703125" style="2" customWidth="1"/>
    <col min="1285" max="1285" width="22.140625" style="2" customWidth="1"/>
    <col min="1286" max="1286" width="4.42578125" style="2" customWidth="1"/>
    <col min="1287" max="1287" width="7.140625" style="2" customWidth="1"/>
    <col min="1288" max="1288" width="22.140625" style="2" customWidth="1"/>
    <col min="1289" max="1289" width="4.85546875" style="2" customWidth="1"/>
    <col min="1290" max="1290" width="6.7109375" style="2" customWidth="1"/>
    <col min="1291" max="1291" width="22.140625" style="2" customWidth="1"/>
    <col min="1292" max="1292" width="5.5703125" style="2" customWidth="1"/>
    <col min="1293" max="1293" width="7.28515625" style="2" customWidth="1"/>
    <col min="1294" max="1294" width="4.28515625" style="2" customWidth="1"/>
    <col min="1295" max="1295" width="22.85546875" style="2" customWidth="1"/>
    <col min="1296" max="1296" width="5.7109375" style="2" customWidth="1"/>
    <col min="1297" max="1297" width="20.85546875" style="2" customWidth="1"/>
    <col min="1298" max="1298" width="3.42578125" style="2" customWidth="1"/>
    <col min="1299" max="1299" width="6.85546875" style="2" customWidth="1"/>
    <col min="1300" max="1300" width="0" style="2" hidden="1" customWidth="1"/>
    <col min="1301" max="1301" width="20.85546875" style="2" customWidth="1"/>
    <col min="1302" max="1302" width="4.28515625" style="2" customWidth="1"/>
    <col min="1303" max="1536" width="8.5703125" style="2"/>
    <col min="1537" max="1537" width="4.85546875" style="2" customWidth="1"/>
    <col min="1538" max="1538" width="22.140625" style="2" customWidth="1"/>
    <col min="1539" max="1539" width="5.42578125" style="2" customWidth="1"/>
    <col min="1540" max="1540" width="6.5703125" style="2" customWidth="1"/>
    <col min="1541" max="1541" width="22.140625" style="2" customWidth="1"/>
    <col min="1542" max="1542" width="4.42578125" style="2" customWidth="1"/>
    <col min="1543" max="1543" width="7.140625" style="2" customWidth="1"/>
    <col min="1544" max="1544" width="22.140625" style="2" customWidth="1"/>
    <col min="1545" max="1545" width="4.85546875" style="2" customWidth="1"/>
    <col min="1546" max="1546" width="6.7109375" style="2" customWidth="1"/>
    <col min="1547" max="1547" width="22.140625" style="2" customWidth="1"/>
    <col min="1548" max="1548" width="5.5703125" style="2" customWidth="1"/>
    <col min="1549" max="1549" width="7.28515625" style="2" customWidth="1"/>
    <col min="1550" max="1550" width="4.28515625" style="2" customWidth="1"/>
    <col min="1551" max="1551" width="22.85546875" style="2" customWidth="1"/>
    <col min="1552" max="1552" width="5.7109375" style="2" customWidth="1"/>
    <col min="1553" max="1553" width="20.85546875" style="2" customWidth="1"/>
    <col min="1554" max="1554" width="3.42578125" style="2" customWidth="1"/>
    <col min="1555" max="1555" width="6.85546875" style="2" customWidth="1"/>
    <col min="1556" max="1556" width="0" style="2" hidden="1" customWidth="1"/>
    <col min="1557" max="1557" width="20.85546875" style="2" customWidth="1"/>
    <col min="1558" max="1558" width="4.28515625" style="2" customWidth="1"/>
    <col min="1559" max="1792" width="8.5703125" style="2"/>
    <col min="1793" max="1793" width="4.85546875" style="2" customWidth="1"/>
    <col min="1794" max="1794" width="22.140625" style="2" customWidth="1"/>
    <col min="1795" max="1795" width="5.42578125" style="2" customWidth="1"/>
    <col min="1796" max="1796" width="6.5703125" style="2" customWidth="1"/>
    <col min="1797" max="1797" width="22.140625" style="2" customWidth="1"/>
    <col min="1798" max="1798" width="4.42578125" style="2" customWidth="1"/>
    <col min="1799" max="1799" width="7.140625" style="2" customWidth="1"/>
    <col min="1800" max="1800" width="22.140625" style="2" customWidth="1"/>
    <col min="1801" max="1801" width="4.85546875" style="2" customWidth="1"/>
    <col min="1802" max="1802" width="6.7109375" style="2" customWidth="1"/>
    <col min="1803" max="1803" width="22.140625" style="2" customWidth="1"/>
    <col min="1804" max="1804" width="5.5703125" style="2" customWidth="1"/>
    <col min="1805" max="1805" width="7.28515625" style="2" customWidth="1"/>
    <col min="1806" max="1806" width="4.28515625" style="2" customWidth="1"/>
    <col min="1807" max="1807" width="22.85546875" style="2" customWidth="1"/>
    <col min="1808" max="1808" width="5.7109375" style="2" customWidth="1"/>
    <col min="1809" max="1809" width="20.85546875" style="2" customWidth="1"/>
    <col min="1810" max="1810" width="3.42578125" style="2" customWidth="1"/>
    <col min="1811" max="1811" width="6.85546875" style="2" customWidth="1"/>
    <col min="1812" max="1812" width="0" style="2" hidden="1" customWidth="1"/>
    <col min="1813" max="1813" width="20.85546875" style="2" customWidth="1"/>
    <col min="1814" max="1814" width="4.28515625" style="2" customWidth="1"/>
    <col min="1815" max="2048" width="8.5703125" style="2"/>
    <col min="2049" max="2049" width="4.85546875" style="2" customWidth="1"/>
    <col min="2050" max="2050" width="22.140625" style="2" customWidth="1"/>
    <col min="2051" max="2051" width="5.42578125" style="2" customWidth="1"/>
    <col min="2052" max="2052" width="6.5703125" style="2" customWidth="1"/>
    <col min="2053" max="2053" width="22.140625" style="2" customWidth="1"/>
    <col min="2054" max="2054" width="4.42578125" style="2" customWidth="1"/>
    <col min="2055" max="2055" width="7.140625" style="2" customWidth="1"/>
    <col min="2056" max="2056" width="22.140625" style="2" customWidth="1"/>
    <col min="2057" max="2057" width="4.85546875" style="2" customWidth="1"/>
    <col min="2058" max="2058" width="6.7109375" style="2" customWidth="1"/>
    <col min="2059" max="2059" width="22.140625" style="2" customWidth="1"/>
    <col min="2060" max="2060" width="5.5703125" style="2" customWidth="1"/>
    <col min="2061" max="2061" width="7.28515625" style="2" customWidth="1"/>
    <col min="2062" max="2062" width="4.28515625" style="2" customWidth="1"/>
    <col min="2063" max="2063" width="22.85546875" style="2" customWidth="1"/>
    <col min="2064" max="2064" width="5.7109375" style="2" customWidth="1"/>
    <col min="2065" max="2065" width="20.85546875" style="2" customWidth="1"/>
    <col min="2066" max="2066" width="3.42578125" style="2" customWidth="1"/>
    <col min="2067" max="2067" width="6.85546875" style="2" customWidth="1"/>
    <col min="2068" max="2068" width="0" style="2" hidden="1" customWidth="1"/>
    <col min="2069" max="2069" width="20.85546875" style="2" customWidth="1"/>
    <col min="2070" max="2070" width="4.28515625" style="2" customWidth="1"/>
    <col min="2071" max="2304" width="8.5703125" style="2"/>
    <col min="2305" max="2305" width="4.85546875" style="2" customWidth="1"/>
    <col min="2306" max="2306" width="22.140625" style="2" customWidth="1"/>
    <col min="2307" max="2307" width="5.42578125" style="2" customWidth="1"/>
    <col min="2308" max="2308" width="6.5703125" style="2" customWidth="1"/>
    <col min="2309" max="2309" width="22.140625" style="2" customWidth="1"/>
    <col min="2310" max="2310" width="4.42578125" style="2" customWidth="1"/>
    <col min="2311" max="2311" width="7.140625" style="2" customWidth="1"/>
    <col min="2312" max="2312" width="22.140625" style="2" customWidth="1"/>
    <col min="2313" max="2313" width="4.85546875" style="2" customWidth="1"/>
    <col min="2314" max="2314" width="6.7109375" style="2" customWidth="1"/>
    <col min="2315" max="2315" width="22.140625" style="2" customWidth="1"/>
    <col min="2316" max="2316" width="5.5703125" style="2" customWidth="1"/>
    <col min="2317" max="2317" width="7.28515625" style="2" customWidth="1"/>
    <col min="2318" max="2318" width="4.28515625" style="2" customWidth="1"/>
    <col min="2319" max="2319" width="22.85546875" style="2" customWidth="1"/>
    <col min="2320" max="2320" width="5.7109375" style="2" customWidth="1"/>
    <col min="2321" max="2321" width="20.85546875" style="2" customWidth="1"/>
    <col min="2322" max="2322" width="3.42578125" style="2" customWidth="1"/>
    <col min="2323" max="2323" width="6.85546875" style="2" customWidth="1"/>
    <col min="2324" max="2324" width="0" style="2" hidden="1" customWidth="1"/>
    <col min="2325" max="2325" width="20.85546875" style="2" customWidth="1"/>
    <col min="2326" max="2326" width="4.28515625" style="2" customWidth="1"/>
    <col min="2327" max="2560" width="8.5703125" style="2"/>
    <col min="2561" max="2561" width="4.85546875" style="2" customWidth="1"/>
    <col min="2562" max="2562" width="22.140625" style="2" customWidth="1"/>
    <col min="2563" max="2563" width="5.42578125" style="2" customWidth="1"/>
    <col min="2564" max="2564" width="6.5703125" style="2" customWidth="1"/>
    <col min="2565" max="2565" width="22.140625" style="2" customWidth="1"/>
    <col min="2566" max="2566" width="4.42578125" style="2" customWidth="1"/>
    <col min="2567" max="2567" width="7.140625" style="2" customWidth="1"/>
    <col min="2568" max="2568" width="22.140625" style="2" customWidth="1"/>
    <col min="2569" max="2569" width="4.85546875" style="2" customWidth="1"/>
    <col min="2570" max="2570" width="6.7109375" style="2" customWidth="1"/>
    <col min="2571" max="2571" width="22.140625" style="2" customWidth="1"/>
    <col min="2572" max="2572" width="5.5703125" style="2" customWidth="1"/>
    <col min="2573" max="2573" width="7.28515625" style="2" customWidth="1"/>
    <col min="2574" max="2574" width="4.28515625" style="2" customWidth="1"/>
    <col min="2575" max="2575" width="22.85546875" style="2" customWidth="1"/>
    <col min="2576" max="2576" width="5.7109375" style="2" customWidth="1"/>
    <col min="2577" max="2577" width="20.85546875" style="2" customWidth="1"/>
    <col min="2578" max="2578" width="3.42578125" style="2" customWidth="1"/>
    <col min="2579" max="2579" width="6.85546875" style="2" customWidth="1"/>
    <col min="2580" max="2580" width="0" style="2" hidden="1" customWidth="1"/>
    <col min="2581" max="2581" width="20.85546875" style="2" customWidth="1"/>
    <col min="2582" max="2582" width="4.28515625" style="2" customWidth="1"/>
    <col min="2583" max="2816" width="8.5703125" style="2"/>
    <col min="2817" max="2817" width="4.85546875" style="2" customWidth="1"/>
    <col min="2818" max="2818" width="22.140625" style="2" customWidth="1"/>
    <col min="2819" max="2819" width="5.42578125" style="2" customWidth="1"/>
    <col min="2820" max="2820" width="6.5703125" style="2" customWidth="1"/>
    <col min="2821" max="2821" width="22.140625" style="2" customWidth="1"/>
    <col min="2822" max="2822" width="4.42578125" style="2" customWidth="1"/>
    <col min="2823" max="2823" width="7.140625" style="2" customWidth="1"/>
    <col min="2824" max="2824" width="22.140625" style="2" customWidth="1"/>
    <col min="2825" max="2825" width="4.85546875" style="2" customWidth="1"/>
    <col min="2826" max="2826" width="6.7109375" style="2" customWidth="1"/>
    <col min="2827" max="2827" width="22.140625" style="2" customWidth="1"/>
    <col min="2828" max="2828" width="5.5703125" style="2" customWidth="1"/>
    <col min="2829" max="2829" width="7.28515625" style="2" customWidth="1"/>
    <col min="2830" max="2830" width="4.28515625" style="2" customWidth="1"/>
    <col min="2831" max="2831" width="22.85546875" style="2" customWidth="1"/>
    <col min="2832" max="2832" width="5.7109375" style="2" customWidth="1"/>
    <col min="2833" max="2833" width="20.85546875" style="2" customWidth="1"/>
    <col min="2834" max="2834" width="3.42578125" style="2" customWidth="1"/>
    <col min="2835" max="2835" width="6.85546875" style="2" customWidth="1"/>
    <col min="2836" max="2836" width="0" style="2" hidden="1" customWidth="1"/>
    <col min="2837" max="2837" width="20.85546875" style="2" customWidth="1"/>
    <col min="2838" max="2838" width="4.28515625" style="2" customWidth="1"/>
    <col min="2839" max="3072" width="8.5703125" style="2"/>
    <col min="3073" max="3073" width="4.85546875" style="2" customWidth="1"/>
    <col min="3074" max="3074" width="22.140625" style="2" customWidth="1"/>
    <col min="3075" max="3075" width="5.42578125" style="2" customWidth="1"/>
    <col min="3076" max="3076" width="6.5703125" style="2" customWidth="1"/>
    <col min="3077" max="3077" width="22.140625" style="2" customWidth="1"/>
    <col min="3078" max="3078" width="4.42578125" style="2" customWidth="1"/>
    <col min="3079" max="3079" width="7.140625" style="2" customWidth="1"/>
    <col min="3080" max="3080" width="22.140625" style="2" customWidth="1"/>
    <col min="3081" max="3081" width="4.85546875" style="2" customWidth="1"/>
    <col min="3082" max="3082" width="6.7109375" style="2" customWidth="1"/>
    <col min="3083" max="3083" width="22.140625" style="2" customWidth="1"/>
    <col min="3084" max="3084" width="5.5703125" style="2" customWidth="1"/>
    <col min="3085" max="3085" width="7.28515625" style="2" customWidth="1"/>
    <col min="3086" max="3086" width="4.28515625" style="2" customWidth="1"/>
    <col min="3087" max="3087" width="22.85546875" style="2" customWidth="1"/>
    <col min="3088" max="3088" width="5.7109375" style="2" customWidth="1"/>
    <col min="3089" max="3089" width="20.85546875" style="2" customWidth="1"/>
    <col min="3090" max="3090" width="3.42578125" style="2" customWidth="1"/>
    <col min="3091" max="3091" width="6.85546875" style="2" customWidth="1"/>
    <col min="3092" max="3092" width="0" style="2" hidden="1" customWidth="1"/>
    <col min="3093" max="3093" width="20.85546875" style="2" customWidth="1"/>
    <col min="3094" max="3094" width="4.28515625" style="2" customWidth="1"/>
    <col min="3095" max="3328" width="8.5703125" style="2"/>
    <col min="3329" max="3329" width="4.85546875" style="2" customWidth="1"/>
    <col min="3330" max="3330" width="22.140625" style="2" customWidth="1"/>
    <col min="3331" max="3331" width="5.42578125" style="2" customWidth="1"/>
    <col min="3332" max="3332" width="6.5703125" style="2" customWidth="1"/>
    <col min="3333" max="3333" width="22.140625" style="2" customWidth="1"/>
    <col min="3334" max="3334" width="4.42578125" style="2" customWidth="1"/>
    <col min="3335" max="3335" width="7.140625" style="2" customWidth="1"/>
    <col min="3336" max="3336" width="22.140625" style="2" customWidth="1"/>
    <col min="3337" max="3337" width="4.85546875" style="2" customWidth="1"/>
    <col min="3338" max="3338" width="6.7109375" style="2" customWidth="1"/>
    <col min="3339" max="3339" width="22.140625" style="2" customWidth="1"/>
    <col min="3340" max="3340" width="5.5703125" style="2" customWidth="1"/>
    <col min="3341" max="3341" width="7.28515625" style="2" customWidth="1"/>
    <col min="3342" max="3342" width="4.28515625" style="2" customWidth="1"/>
    <col min="3343" max="3343" width="22.85546875" style="2" customWidth="1"/>
    <col min="3344" max="3344" width="5.7109375" style="2" customWidth="1"/>
    <col min="3345" max="3345" width="20.85546875" style="2" customWidth="1"/>
    <col min="3346" max="3346" width="3.42578125" style="2" customWidth="1"/>
    <col min="3347" max="3347" width="6.85546875" style="2" customWidth="1"/>
    <col min="3348" max="3348" width="0" style="2" hidden="1" customWidth="1"/>
    <col min="3349" max="3349" width="20.85546875" style="2" customWidth="1"/>
    <col min="3350" max="3350" width="4.28515625" style="2" customWidth="1"/>
    <col min="3351" max="3584" width="8.5703125" style="2"/>
    <col min="3585" max="3585" width="4.85546875" style="2" customWidth="1"/>
    <col min="3586" max="3586" width="22.140625" style="2" customWidth="1"/>
    <col min="3587" max="3587" width="5.42578125" style="2" customWidth="1"/>
    <col min="3588" max="3588" width="6.5703125" style="2" customWidth="1"/>
    <col min="3589" max="3589" width="22.140625" style="2" customWidth="1"/>
    <col min="3590" max="3590" width="4.42578125" style="2" customWidth="1"/>
    <col min="3591" max="3591" width="7.140625" style="2" customWidth="1"/>
    <col min="3592" max="3592" width="22.140625" style="2" customWidth="1"/>
    <col min="3593" max="3593" width="4.85546875" style="2" customWidth="1"/>
    <col min="3594" max="3594" width="6.7109375" style="2" customWidth="1"/>
    <col min="3595" max="3595" width="22.140625" style="2" customWidth="1"/>
    <col min="3596" max="3596" width="5.5703125" style="2" customWidth="1"/>
    <col min="3597" max="3597" width="7.28515625" style="2" customWidth="1"/>
    <col min="3598" max="3598" width="4.28515625" style="2" customWidth="1"/>
    <col min="3599" max="3599" width="22.85546875" style="2" customWidth="1"/>
    <col min="3600" max="3600" width="5.7109375" style="2" customWidth="1"/>
    <col min="3601" max="3601" width="20.85546875" style="2" customWidth="1"/>
    <col min="3602" max="3602" width="3.42578125" style="2" customWidth="1"/>
    <col min="3603" max="3603" width="6.85546875" style="2" customWidth="1"/>
    <col min="3604" max="3604" width="0" style="2" hidden="1" customWidth="1"/>
    <col min="3605" max="3605" width="20.85546875" style="2" customWidth="1"/>
    <col min="3606" max="3606" width="4.28515625" style="2" customWidth="1"/>
    <col min="3607" max="3840" width="8.5703125" style="2"/>
    <col min="3841" max="3841" width="4.85546875" style="2" customWidth="1"/>
    <col min="3842" max="3842" width="22.140625" style="2" customWidth="1"/>
    <col min="3843" max="3843" width="5.42578125" style="2" customWidth="1"/>
    <col min="3844" max="3844" width="6.5703125" style="2" customWidth="1"/>
    <col min="3845" max="3845" width="22.140625" style="2" customWidth="1"/>
    <col min="3846" max="3846" width="4.42578125" style="2" customWidth="1"/>
    <col min="3847" max="3847" width="7.140625" style="2" customWidth="1"/>
    <col min="3848" max="3848" width="22.140625" style="2" customWidth="1"/>
    <col min="3849" max="3849" width="4.85546875" style="2" customWidth="1"/>
    <col min="3850" max="3850" width="6.7109375" style="2" customWidth="1"/>
    <col min="3851" max="3851" width="22.140625" style="2" customWidth="1"/>
    <col min="3852" max="3852" width="5.5703125" style="2" customWidth="1"/>
    <col min="3853" max="3853" width="7.28515625" style="2" customWidth="1"/>
    <col min="3854" max="3854" width="4.28515625" style="2" customWidth="1"/>
    <col min="3855" max="3855" width="22.85546875" style="2" customWidth="1"/>
    <col min="3856" max="3856" width="5.7109375" style="2" customWidth="1"/>
    <col min="3857" max="3857" width="20.85546875" style="2" customWidth="1"/>
    <col min="3858" max="3858" width="3.42578125" style="2" customWidth="1"/>
    <col min="3859" max="3859" width="6.85546875" style="2" customWidth="1"/>
    <col min="3860" max="3860" width="0" style="2" hidden="1" customWidth="1"/>
    <col min="3861" max="3861" width="20.85546875" style="2" customWidth="1"/>
    <col min="3862" max="3862" width="4.28515625" style="2" customWidth="1"/>
    <col min="3863" max="4096" width="8.5703125" style="2"/>
    <col min="4097" max="4097" width="4.85546875" style="2" customWidth="1"/>
    <col min="4098" max="4098" width="22.140625" style="2" customWidth="1"/>
    <col min="4099" max="4099" width="5.42578125" style="2" customWidth="1"/>
    <col min="4100" max="4100" width="6.5703125" style="2" customWidth="1"/>
    <col min="4101" max="4101" width="22.140625" style="2" customWidth="1"/>
    <col min="4102" max="4102" width="4.42578125" style="2" customWidth="1"/>
    <col min="4103" max="4103" width="7.140625" style="2" customWidth="1"/>
    <col min="4104" max="4104" width="22.140625" style="2" customWidth="1"/>
    <col min="4105" max="4105" width="4.85546875" style="2" customWidth="1"/>
    <col min="4106" max="4106" width="6.7109375" style="2" customWidth="1"/>
    <col min="4107" max="4107" width="22.140625" style="2" customWidth="1"/>
    <col min="4108" max="4108" width="5.5703125" style="2" customWidth="1"/>
    <col min="4109" max="4109" width="7.28515625" style="2" customWidth="1"/>
    <col min="4110" max="4110" width="4.28515625" style="2" customWidth="1"/>
    <col min="4111" max="4111" width="22.85546875" style="2" customWidth="1"/>
    <col min="4112" max="4112" width="5.7109375" style="2" customWidth="1"/>
    <col min="4113" max="4113" width="20.85546875" style="2" customWidth="1"/>
    <col min="4114" max="4114" width="3.42578125" style="2" customWidth="1"/>
    <col min="4115" max="4115" width="6.85546875" style="2" customWidth="1"/>
    <col min="4116" max="4116" width="0" style="2" hidden="1" customWidth="1"/>
    <col min="4117" max="4117" width="20.85546875" style="2" customWidth="1"/>
    <col min="4118" max="4118" width="4.28515625" style="2" customWidth="1"/>
    <col min="4119" max="4352" width="8.5703125" style="2"/>
    <col min="4353" max="4353" width="4.85546875" style="2" customWidth="1"/>
    <col min="4354" max="4354" width="22.140625" style="2" customWidth="1"/>
    <col min="4355" max="4355" width="5.42578125" style="2" customWidth="1"/>
    <col min="4356" max="4356" width="6.5703125" style="2" customWidth="1"/>
    <col min="4357" max="4357" width="22.140625" style="2" customWidth="1"/>
    <col min="4358" max="4358" width="4.42578125" style="2" customWidth="1"/>
    <col min="4359" max="4359" width="7.140625" style="2" customWidth="1"/>
    <col min="4360" max="4360" width="22.140625" style="2" customWidth="1"/>
    <col min="4361" max="4361" width="4.85546875" style="2" customWidth="1"/>
    <col min="4362" max="4362" width="6.7109375" style="2" customWidth="1"/>
    <col min="4363" max="4363" width="22.140625" style="2" customWidth="1"/>
    <col min="4364" max="4364" width="5.5703125" style="2" customWidth="1"/>
    <col min="4365" max="4365" width="7.28515625" style="2" customWidth="1"/>
    <col min="4366" max="4366" width="4.28515625" style="2" customWidth="1"/>
    <col min="4367" max="4367" width="22.85546875" style="2" customWidth="1"/>
    <col min="4368" max="4368" width="5.7109375" style="2" customWidth="1"/>
    <col min="4369" max="4369" width="20.85546875" style="2" customWidth="1"/>
    <col min="4370" max="4370" width="3.42578125" style="2" customWidth="1"/>
    <col min="4371" max="4371" width="6.85546875" style="2" customWidth="1"/>
    <col min="4372" max="4372" width="0" style="2" hidden="1" customWidth="1"/>
    <col min="4373" max="4373" width="20.85546875" style="2" customWidth="1"/>
    <col min="4374" max="4374" width="4.28515625" style="2" customWidth="1"/>
    <col min="4375" max="4608" width="8.5703125" style="2"/>
    <col min="4609" max="4609" width="4.85546875" style="2" customWidth="1"/>
    <col min="4610" max="4610" width="22.140625" style="2" customWidth="1"/>
    <col min="4611" max="4611" width="5.42578125" style="2" customWidth="1"/>
    <col min="4612" max="4612" width="6.5703125" style="2" customWidth="1"/>
    <col min="4613" max="4613" width="22.140625" style="2" customWidth="1"/>
    <col min="4614" max="4614" width="4.42578125" style="2" customWidth="1"/>
    <col min="4615" max="4615" width="7.140625" style="2" customWidth="1"/>
    <col min="4616" max="4616" width="22.140625" style="2" customWidth="1"/>
    <col min="4617" max="4617" width="4.85546875" style="2" customWidth="1"/>
    <col min="4618" max="4618" width="6.7109375" style="2" customWidth="1"/>
    <col min="4619" max="4619" width="22.140625" style="2" customWidth="1"/>
    <col min="4620" max="4620" width="5.5703125" style="2" customWidth="1"/>
    <col min="4621" max="4621" width="7.28515625" style="2" customWidth="1"/>
    <col min="4622" max="4622" width="4.28515625" style="2" customWidth="1"/>
    <col min="4623" max="4623" width="22.85546875" style="2" customWidth="1"/>
    <col min="4624" max="4624" width="5.7109375" style="2" customWidth="1"/>
    <col min="4625" max="4625" width="20.85546875" style="2" customWidth="1"/>
    <col min="4626" max="4626" width="3.42578125" style="2" customWidth="1"/>
    <col min="4627" max="4627" width="6.85546875" style="2" customWidth="1"/>
    <col min="4628" max="4628" width="0" style="2" hidden="1" customWidth="1"/>
    <col min="4629" max="4629" width="20.85546875" style="2" customWidth="1"/>
    <col min="4630" max="4630" width="4.28515625" style="2" customWidth="1"/>
    <col min="4631" max="4864" width="8.5703125" style="2"/>
    <col min="4865" max="4865" width="4.85546875" style="2" customWidth="1"/>
    <col min="4866" max="4866" width="22.140625" style="2" customWidth="1"/>
    <col min="4867" max="4867" width="5.42578125" style="2" customWidth="1"/>
    <col min="4868" max="4868" width="6.5703125" style="2" customWidth="1"/>
    <col min="4869" max="4869" width="22.140625" style="2" customWidth="1"/>
    <col min="4870" max="4870" width="4.42578125" style="2" customWidth="1"/>
    <col min="4871" max="4871" width="7.140625" style="2" customWidth="1"/>
    <col min="4872" max="4872" width="22.140625" style="2" customWidth="1"/>
    <col min="4873" max="4873" width="4.85546875" style="2" customWidth="1"/>
    <col min="4874" max="4874" width="6.7109375" style="2" customWidth="1"/>
    <col min="4875" max="4875" width="22.140625" style="2" customWidth="1"/>
    <col min="4876" max="4876" width="5.5703125" style="2" customWidth="1"/>
    <col min="4877" max="4877" width="7.28515625" style="2" customWidth="1"/>
    <col min="4878" max="4878" width="4.28515625" style="2" customWidth="1"/>
    <col min="4879" max="4879" width="22.85546875" style="2" customWidth="1"/>
    <col min="4880" max="4880" width="5.7109375" style="2" customWidth="1"/>
    <col min="4881" max="4881" width="20.85546875" style="2" customWidth="1"/>
    <col min="4882" max="4882" width="3.42578125" style="2" customWidth="1"/>
    <col min="4883" max="4883" width="6.85546875" style="2" customWidth="1"/>
    <col min="4884" max="4884" width="0" style="2" hidden="1" customWidth="1"/>
    <col min="4885" max="4885" width="20.85546875" style="2" customWidth="1"/>
    <col min="4886" max="4886" width="4.28515625" style="2" customWidth="1"/>
    <col min="4887" max="5120" width="8.5703125" style="2"/>
    <col min="5121" max="5121" width="4.85546875" style="2" customWidth="1"/>
    <col min="5122" max="5122" width="22.140625" style="2" customWidth="1"/>
    <col min="5123" max="5123" width="5.42578125" style="2" customWidth="1"/>
    <col min="5124" max="5124" width="6.5703125" style="2" customWidth="1"/>
    <col min="5125" max="5125" width="22.140625" style="2" customWidth="1"/>
    <col min="5126" max="5126" width="4.42578125" style="2" customWidth="1"/>
    <col min="5127" max="5127" width="7.140625" style="2" customWidth="1"/>
    <col min="5128" max="5128" width="22.140625" style="2" customWidth="1"/>
    <col min="5129" max="5129" width="4.85546875" style="2" customWidth="1"/>
    <col min="5130" max="5130" width="6.7109375" style="2" customWidth="1"/>
    <col min="5131" max="5131" width="22.140625" style="2" customWidth="1"/>
    <col min="5132" max="5132" width="5.5703125" style="2" customWidth="1"/>
    <col min="5133" max="5133" width="7.28515625" style="2" customWidth="1"/>
    <col min="5134" max="5134" width="4.28515625" style="2" customWidth="1"/>
    <col min="5135" max="5135" width="22.85546875" style="2" customWidth="1"/>
    <col min="5136" max="5136" width="5.7109375" style="2" customWidth="1"/>
    <col min="5137" max="5137" width="20.85546875" style="2" customWidth="1"/>
    <col min="5138" max="5138" width="3.42578125" style="2" customWidth="1"/>
    <col min="5139" max="5139" width="6.85546875" style="2" customWidth="1"/>
    <col min="5140" max="5140" width="0" style="2" hidden="1" customWidth="1"/>
    <col min="5141" max="5141" width="20.85546875" style="2" customWidth="1"/>
    <col min="5142" max="5142" width="4.28515625" style="2" customWidth="1"/>
    <col min="5143" max="5376" width="8.5703125" style="2"/>
    <col min="5377" max="5377" width="4.85546875" style="2" customWidth="1"/>
    <col min="5378" max="5378" width="22.140625" style="2" customWidth="1"/>
    <col min="5379" max="5379" width="5.42578125" style="2" customWidth="1"/>
    <col min="5380" max="5380" width="6.5703125" style="2" customWidth="1"/>
    <col min="5381" max="5381" width="22.140625" style="2" customWidth="1"/>
    <col min="5382" max="5382" width="4.42578125" style="2" customWidth="1"/>
    <col min="5383" max="5383" width="7.140625" style="2" customWidth="1"/>
    <col min="5384" max="5384" width="22.140625" style="2" customWidth="1"/>
    <col min="5385" max="5385" width="4.85546875" style="2" customWidth="1"/>
    <col min="5386" max="5386" width="6.7109375" style="2" customWidth="1"/>
    <col min="5387" max="5387" width="22.140625" style="2" customWidth="1"/>
    <col min="5388" max="5388" width="5.5703125" style="2" customWidth="1"/>
    <col min="5389" max="5389" width="7.28515625" style="2" customWidth="1"/>
    <col min="5390" max="5390" width="4.28515625" style="2" customWidth="1"/>
    <col min="5391" max="5391" width="22.85546875" style="2" customWidth="1"/>
    <col min="5392" max="5392" width="5.7109375" style="2" customWidth="1"/>
    <col min="5393" max="5393" width="20.85546875" style="2" customWidth="1"/>
    <col min="5394" max="5394" width="3.42578125" style="2" customWidth="1"/>
    <col min="5395" max="5395" width="6.85546875" style="2" customWidth="1"/>
    <col min="5396" max="5396" width="0" style="2" hidden="1" customWidth="1"/>
    <col min="5397" max="5397" width="20.85546875" style="2" customWidth="1"/>
    <col min="5398" max="5398" width="4.28515625" style="2" customWidth="1"/>
    <col min="5399" max="5632" width="8.5703125" style="2"/>
    <col min="5633" max="5633" width="4.85546875" style="2" customWidth="1"/>
    <col min="5634" max="5634" width="22.140625" style="2" customWidth="1"/>
    <col min="5635" max="5635" width="5.42578125" style="2" customWidth="1"/>
    <col min="5636" max="5636" width="6.5703125" style="2" customWidth="1"/>
    <col min="5637" max="5637" width="22.140625" style="2" customWidth="1"/>
    <col min="5638" max="5638" width="4.42578125" style="2" customWidth="1"/>
    <col min="5639" max="5639" width="7.140625" style="2" customWidth="1"/>
    <col min="5640" max="5640" width="22.140625" style="2" customWidth="1"/>
    <col min="5641" max="5641" width="4.85546875" style="2" customWidth="1"/>
    <col min="5642" max="5642" width="6.7109375" style="2" customWidth="1"/>
    <col min="5643" max="5643" width="22.140625" style="2" customWidth="1"/>
    <col min="5644" max="5644" width="5.5703125" style="2" customWidth="1"/>
    <col min="5645" max="5645" width="7.28515625" style="2" customWidth="1"/>
    <col min="5646" max="5646" width="4.28515625" style="2" customWidth="1"/>
    <col min="5647" max="5647" width="22.85546875" style="2" customWidth="1"/>
    <col min="5648" max="5648" width="5.7109375" style="2" customWidth="1"/>
    <col min="5649" max="5649" width="20.85546875" style="2" customWidth="1"/>
    <col min="5650" max="5650" width="3.42578125" style="2" customWidth="1"/>
    <col min="5651" max="5651" width="6.85546875" style="2" customWidth="1"/>
    <col min="5652" max="5652" width="0" style="2" hidden="1" customWidth="1"/>
    <col min="5653" max="5653" width="20.85546875" style="2" customWidth="1"/>
    <col min="5654" max="5654" width="4.28515625" style="2" customWidth="1"/>
    <col min="5655" max="5888" width="8.5703125" style="2"/>
    <col min="5889" max="5889" width="4.85546875" style="2" customWidth="1"/>
    <col min="5890" max="5890" width="22.140625" style="2" customWidth="1"/>
    <col min="5891" max="5891" width="5.42578125" style="2" customWidth="1"/>
    <col min="5892" max="5892" width="6.5703125" style="2" customWidth="1"/>
    <col min="5893" max="5893" width="22.140625" style="2" customWidth="1"/>
    <col min="5894" max="5894" width="4.42578125" style="2" customWidth="1"/>
    <col min="5895" max="5895" width="7.140625" style="2" customWidth="1"/>
    <col min="5896" max="5896" width="22.140625" style="2" customWidth="1"/>
    <col min="5897" max="5897" width="4.85546875" style="2" customWidth="1"/>
    <col min="5898" max="5898" width="6.7109375" style="2" customWidth="1"/>
    <col min="5899" max="5899" width="22.140625" style="2" customWidth="1"/>
    <col min="5900" max="5900" width="5.5703125" style="2" customWidth="1"/>
    <col min="5901" max="5901" width="7.28515625" style="2" customWidth="1"/>
    <col min="5902" max="5902" width="4.28515625" style="2" customWidth="1"/>
    <col min="5903" max="5903" width="22.85546875" style="2" customWidth="1"/>
    <col min="5904" max="5904" width="5.7109375" style="2" customWidth="1"/>
    <col min="5905" max="5905" width="20.85546875" style="2" customWidth="1"/>
    <col min="5906" max="5906" width="3.42578125" style="2" customWidth="1"/>
    <col min="5907" max="5907" width="6.85546875" style="2" customWidth="1"/>
    <col min="5908" max="5908" width="0" style="2" hidden="1" customWidth="1"/>
    <col min="5909" max="5909" width="20.85546875" style="2" customWidth="1"/>
    <col min="5910" max="5910" width="4.28515625" style="2" customWidth="1"/>
    <col min="5911" max="6144" width="8.5703125" style="2"/>
    <col min="6145" max="6145" width="4.85546875" style="2" customWidth="1"/>
    <col min="6146" max="6146" width="22.140625" style="2" customWidth="1"/>
    <col min="6147" max="6147" width="5.42578125" style="2" customWidth="1"/>
    <col min="6148" max="6148" width="6.5703125" style="2" customWidth="1"/>
    <col min="6149" max="6149" width="22.140625" style="2" customWidth="1"/>
    <col min="6150" max="6150" width="4.42578125" style="2" customWidth="1"/>
    <col min="6151" max="6151" width="7.140625" style="2" customWidth="1"/>
    <col min="6152" max="6152" width="22.140625" style="2" customWidth="1"/>
    <col min="6153" max="6153" width="4.85546875" style="2" customWidth="1"/>
    <col min="6154" max="6154" width="6.7109375" style="2" customWidth="1"/>
    <col min="6155" max="6155" width="22.140625" style="2" customWidth="1"/>
    <col min="6156" max="6156" width="5.5703125" style="2" customWidth="1"/>
    <col min="6157" max="6157" width="7.28515625" style="2" customWidth="1"/>
    <col min="6158" max="6158" width="4.28515625" style="2" customWidth="1"/>
    <col min="6159" max="6159" width="22.85546875" style="2" customWidth="1"/>
    <col min="6160" max="6160" width="5.7109375" style="2" customWidth="1"/>
    <col min="6161" max="6161" width="20.85546875" style="2" customWidth="1"/>
    <col min="6162" max="6162" width="3.42578125" style="2" customWidth="1"/>
    <col min="6163" max="6163" width="6.85546875" style="2" customWidth="1"/>
    <col min="6164" max="6164" width="0" style="2" hidden="1" customWidth="1"/>
    <col min="6165" max="6165" width="20.85546875" style="2" customWidth="1"/>
    <col min="6166" max="6166" width="4.28515625" style="2" customWidth="1"/>
    <col min="6167" max="6400" width="8.5703125" style="2"/>
    <col min="6401" max="6401" width="4.85546875" style="2" customWidth="1"/>
    <col min="6402" max="6402" width="22.140625" style="2" customWidth="1"/>
    <col min="6403" max="6403" width="5.42578125" style="2" customWidth="1"/>
    <col min="6404" max="6404" width="6.5703125" style="2" customWidth="1"/>
    <col min="6405" max="6405" width="22.140625" style="2" customWidth="1"/>
    <col min="6406" max="6406" width="4.42578125" style="2" customWidth="1"/>
    <col min="6407" max="6407" width="7.140625" style="2" customWidth="1"/>
    <col min="6408" max="6408" width="22.140625" style="2" customWidth="1"/>
    <col min="6409" max="6409" width="4.85546875" style="2" customWidth="1"/>
    <col min="6410" max="6410" width="6.7109375" style="2" customWidth="1"/>
    <col min="6411" max="6411" width="22.140625" style="2" customWidth="1"/>
    <col min="6412" max="6412" width="5.5703125" style="2" customWidth="1"/>
    <col min="6413" max="6413" width="7.28515625" style="2" customWidth="1"/>
    <col min="6414" max="6414" width="4.28515625" style="2" customWidth="1"/>
    <col min="6415" max="6415" width="22.85546875" style="2" customWidth="1"/>
    <col min="6416" max="6416" width="5.7109375" style="2" customWidth="1"/>
    <col min="6417" max="6417" width="20.85546875" style="2" customWidth="1"/>
    <col min="6418" max="6418" width="3.42578125" style="2" customWidth="1"/>
    <col min="6419" max="6419" width="6.85546875" style="2" customWidth="1"/>
    <col min="6420" max="6420" width="0" style="2" hidden="1" customWidth="1"/>
    <col min="6421" max="6421" width="20.85546875" style="2" customWidth="1"/>
    <col min="6422" max="6422" width="4.28515625" style="2" customWidth="1"/>
    <col min="6423" max="6656" width="8.5703125" style="2"/>
    <col min="6657" max="6657" width="4.85546875" style="2" customWidth="1"/>
    <col min="6658" max="6658" width="22.140625" style="2" customWidth="1"/>
    <col min="6659" max="6659" width="5.42578125" style="2" customWidth="1"/>
    <col min="6660" max="6660" width="6.5703125" style="2" customWidth="1"/>
    <col min="6661" max="6661" width="22.140625" style="2" customWidth="1"/>
    <col min="6662" max="6662" width="4.42578125" style="2" customWidth="1"/>
    <col min="6663" max="6663" width="7.140625" style="2" customWidth="1"/>
    <col min="6664" max="6664" width="22.140625" style="2" customWidth="1"/>
    <col min="6665" max="6665" width="4.85546875" style="2" customWidth="1"/>
    <col min="6666" max="6666" width="6.7109375" style="2" customWidth="1"/>
    <col min="6667" max="6667" width="22.140625" style="2" customWidth="1"/>
    <col min="6668" max="6668" width="5.5703125" style="2" customWidth="1"/>
    <col min="6669" max="6669" width="7.28515625" style="2" customWidth="1"/>
    <col min="6670" max="6670" width="4.28515625" style="2" customWidth="1"/>
    <col min="6671" max="6671" width="22.85546875" style="2" customWidth="1"/>
    <col min="6672" max="6672" width="5.7109375" style="2" customWidth="1"/>
    <col min="6673" max="6673" width="20.85546875" style="2" customWidth="1"/>
    <col min="6674" max="6674" width="3.42578125" style="2" customWidth="1"/>
    <col min="6675" max="6675" width="6.85546875" style="2" customWidth="1"/>
    <col min="6676" max="6676" width="0" style="2" hidden="1" customWidth="1"/>
    <col min="6677" max="6677" width="20.85546875" style="2" customWidth="1"/>
    <col min="6678" max="6678" width="4.28515625" style="2" customWidth="1"/>
    <col min="6679" max="6912" width="8.5703125" style="2"/>
    <col min="6913" max="6913" width="4.85546875" style="2" customWidth="1"/>
    <col min="6914" max="6914" width="22.140625" style="2" customWidth="1"/>
    <col min="6915" max="6915" width="5.42578125" style="2" customWidth="1"/>
    <col min="6916" max="6916" width="6.5703125" style="2" customWidth="1"/>
    <col min="6917" max="6917" width="22.140625" style="2" customWidth="1"/>
    <col min="6918" max="6918" width="4.42578125" style="2" customWidth="1"/>
    <col min="6919" max="6919" width="7.140625" style="2" customWidth="1"/>
    <col min="6920" max="6920" width="22.140625" style="2" customWidth="1"/>
    <col min="6921" max="6921" width="4.85546875" style="2" customWidth="1"/>
    <col min="6922" max="6922" width="6.7109375" style="2" customWidth="1"/>
    <col min="6923" max="6923" width="22.140625" style="2" customWidth="1"/>
    <col min="6924" max="6924" width="5.5703125" style="2" customWidth="1"/>
    <col min="6925" max="6925" width="7.28515625" style="2" customWidth="1"/>
    <col min="6926" max="6926" width="4.28515625" style="2" customWidth="1"/>
    <col min="6927" max="6927" width="22.85546875" style="2" customWidth="1"/>
    <col min="6928" max="6928" width="5.7109375" style="2" customWidth="1"/>
    <col min="6929" max="6929" width="20.85546875" style="2" customWidth="1"/>
    <col min="6930" max="6930" width="3.42578125" style="2" customWidth="1"/>
    <col min="6931" max="6931" width="6.85546875" style="2" customWidth="1"/>
    <col min="6932" max="6932" width="0" style="2" hidden="1" customWidth="1"/>
    <col min="6933" max="6933" width="20.85546875" style="2" customWidth="1"/>
    <col min="6934" max="6934" width="4.28515625" style="2" customWidth="1"/>
    <col min="6935" max="7168" width="8.5703125" style="2"/>
    <col min="7169" max="7169" width="4.85546875" style="2" customWidth="1"/>
    <col min="7170" max="7170" width="22.140625" style="2" customWidth="1"/>
    <col min="7171" max="7171" width="5.42578125" style="2" customWidth="1"/>
    <col min="7172" max="7172" width="6.5703125" style="2" customWidth="1"/>
    <col min="7173" max="7173" width="22.140625" style="2" customWidth="1"/>
    <col min="7174" max="7174" width="4.42578125" style="2" customWidth="1"/>
    <col min="7175" max="7175" width="7.140625" style="2" customWidth="1"/>
    <col min="7176" max="7176" width="22.140625" style="2" customWidth="1"/>
    <col min="7177" max="7177" width="4.85546875" style="2" customWidth="1"/>
    <col min="7178" max="7178" width="6.7109375" style="2" customWidth="1"/>
    <col min="7179" max="7179" width="22.140625" style="2" customWidth="1"/>
    <col min="7180" max="7180" width="5.5703125" style="2" customWidth="1"/>
    <col min="7181" max="7181" width="7.28515625" style="2" customWidth="1"/>
    <col min="7182" max="7182" width="4.28515625" style="2" customWidth="1"/>
    <col min="7183" max="7183" width="22.85546875" style="2" customWidth="1"/>
    <col min="7184" max="7184" width="5.7109375" style="2" customWidth="1"/>
    <col min="7185" max="7185" width="20.85546875" style="2" customWidth="1"/>
    <col min="7186" max="7186" width="3.42578125" style="2" customWidth="1"/>
    <col min="7187" max="7187" width="6.85546875" style="2" customWidth="1"/>
    <col min="7188" max="7188" width="0" style="2" hidden="1" customWidth="1"/>
    <col min="7189" max="7189" width="20.85546875" style="2" customWidth="1"/>
    <col min="7190" max="7190" width="4.28515625" style="2" customWidth="1"/>
    <col min="7191" max="7424" width="8.5703125" style="2"/>
    <col min="7425" max="7425" width="4.85546875" style="2" customWidth="1"/>
    <col min="7426" max="7426" width="22.140625" style="2" customWidth="1"/>
    <col min="7427" max="7427" width="5.42578125" style="2" customWidth="1"/>
    <col min="7428" max="7428" width="6.5703125" style="2" customWidth="1"/>
    <col min="7429" max="7429" width="22.140625" style="2" customWidth="1"/>
    <col min="7430" max="7430" width="4.42578125" style="2" customWidth="1"/>
    <col min="7431" max="7431" width="7.140625" style="2" customWidth="1"/>
    <col min="7432" max="7432" width="22.140625" style="2" customWidth="1"/>
    <col min="7433" max="7433" width="4.85546875" style="2" customWidth="1"/>
    <col min="7434" max="7434" width="6.7109375" style="2" customWidth="1"/>
    <col min="7435" max="7435" width="22.140625" style="2" customWidth="1"/>
    <col min="7436" max="7436" width="5.5703125" style="2" customWidth="1"/>
    <col min="7437" max="7437" width="7.28515625" style="2" customWidth="1"/>
    <col min="7438" max="7438" width="4.28515625" style="2" customWidth="1"/>
    <col min="7439" max="7439" width="22.85546875" style="2" customWidth="1"/>
    <col min="7440" max="7440" width="5.7109375" style="2" customWidth="1"/>
    <col min="7441" max="7441" width="20.85546875" style="2" customWidth="1"/>
    <col min="7442" max="7442" width="3.42578125" style="2" customWidth="1"/>
    <col min="7443" max="7443" width="6.85546875" style="2" customWidth="1"/>
    <col min="7444" max="7444" width="0" style="2" hidden="1" customWidth="1"/>
    <col min="7445" max="7445" width="20.85546875" style="2" customWidth="1"/>
    <col min="7446" max="7446" width="4.28515625" style="2" customWidth="1"/>
    <col min="7447" max="7680" width="8.5703125" style="2"/>
    <col min="7681" max="7681" width="4.85546875" style="2" customWidth="1"/>
    <col min="7682" max="7682" width="22.140625" style="2" customWidth="1"/>
    <col min="7683" max="7683" width="5.42578125" style="2" customWidth="1"/>
    <col min="7684" max="7684" width="6.5703125" style="2" customWidth="1"/>
    <col min="7685" max="7685" width="22.140625" style="2" customWidth="1"/>
    <col min="7686" max="7686" width="4.42578125" style="2" customWidth="1"/>
    <col min="7687" max="7687" width="7.140625" style="2" customWidth="1"/>
    <col min="7688" max="7688" width="22.140625" style="2" customWidth="1"/>
    <col min="7689" max="7689" width="4.85546875" style="2" customWidth="1"/>
    <col min="7690" max="7690" width="6.7109375" style="2" customWidth="1"/>
    <col min="7691" max="7691" width="22.140625" style="2" customWidth="1"/>
    <col min="7692" max="7692" width="5.5703125" style="2" customWidth="1"/>
    <col min="7693" max="7693" width="7.28515625" style="2" customWidth="1"/>
    <col min="7694" max="7694" width="4.28515625" style="2" customWidth="1"/>
    <col min="7695" max="7695" width="22.85546875" style="2" customWidth="1"/>
    <col min="7696" max="7696" width="5.7109375" style="2" customWidth="1"/>
    <col min="7697" max="7697" width="20.85546875" style="2" customWidth="1"/>
    <col min="7698" max="7698" width="3.42578125" style="2" customWidth="1"/>
    <col min="7699" max="7699" width="6.85546875" style="2" customWidth="1"/>
    <col min="7700" max="7700" width="0" style="2" hidden="1" customWidth="1"/>
    <col min="7701" max="7701" width="20.85546875" style="2" customWidth="1"/>
    <col min="7702" max="7702" width="4.28515625" style="2" customWidth="1"/>
    <col min="7703" max="7936" width="8.5703125" style="2"/>
    <col min="7937" max="7937" width="4.85546875" style="2" customWidth="1"/>
    <col min="7938" max="7938" width="22.140625" style="2" customWidth="1"/>
    <col min="7939" max="7939" width="5.42578125" style="2" customWidth="1"/>
    <col min="7940" max="7940" width="6.5703125" style="2" customWidth="1"/>
    <col min="7941" max="7941" width="22.140625" style="2" customWidth="1"/>
    <col min="7942" max="7942" width="4.42578125" style="2" customWidth="1"/>
    <col min="7943" max="7943" width="7.140625" style="2" customWidth="1"/>
    <col min="7944" max="7944" width="22.140625" style="2" customWidth="1"/>
    <col min="7945" max="7945" width="4.85546875" style="2" customWidth="1"/>
    <col min="7946" max="7946" width="6.7109375" style="2" customWidth="1"/>
    <col min="7947" max="7947" width="22.140625" style="2" customWidth="1"/>
    <col min="7948" max="7948" width="5.5703125" style="2" customWidth="1"/>
    <col min="7949" max="7949" width="7.28515625" style="2" customWidth="1"/>
    <col min="7950" max="7950" width="4.28515625" style="2" customWidth="1"/>
    <col min="7951" max="7951" width="22.85546875" style="2" customWidth="1"/>
    <col min="7952" max="7952" width="5.7109375" style="2" customWidth="1"/>
    <col min="7953" max="7953" width="20.85546875" style="2" customWidth="1"/>
    <col min="7954" max="7954" width="3.42578125" style="2" customWidth="1"/>
    <col min="7955" max="7955" width="6.85546875" style="2" customWidth="1"/>
    <col min="7956" max="7956" width="0" style="2" hidden="1" customWidth="1"/>
    <col min="7957" max="7957" width="20.85546875" style="2" customWidth="1"/>
    <col min="7958" max="7958" width="4.28515625" style="2" customWidth="1"/>
    <col min="7959" max="8192" width="8.5703125" style="2"/>
    <col min="8193" max="8193" width="4.85546875" style="2" customWidth="1"/>
    <col min="8194" max="8194" width="22.140625" style="2" customWidth="1"/>
    <col min="8195" max="8195" width="5.42578125" style="2" customWidth="1"/>
    <col min="8196" max="8196" width="6.5703125" style="2" customWidth="1"/>
    <col min="8197" max="8197" width="22.140625" style="2" customWidth="1"/>
    <col min="8198" max="8198" width="4.42578125" style="2" customWidth="1"/>
    <col min="8199" max="8199" width="7.140625" style="2" customWidth="1"/>
    <col min="8200" max="8200" width="22.140625" style="2" customWidth="1"/>
    <col min="8201" max="8201" width="4.85546875" style="2" customWidth="1"/>
    <col min="8202" max="8202" width="6.7109375" style="2" customWidth="1"/>
    <col min="8203" max="8203" width="22.140625" style="2" customWidth="1"/>
    <col min="8204" max="8204" width="5.5703125" style="2" customWidth="1"/>
    <col min="8205" max="8205" width="7.28515625" style="2" customWidth="1"/>
    <col min="8206" max="8206" width="4.28515625" style="2" customWidth="1"/>
    <col min="8207" max="8207" width="22.85546875" style="2" customWidth="1"/>
    <col min="8208" max="8208" width="5.7109375" style="2" customWidth="1"/>
    <col min="8209" max="8209" width="20.85546875" style="2" customWidth="1"/>
    <col min="8210" max="8210" width="3.42578125" style="2" customWidth="1"/>
    <col min="8211" max="8211" width="6.85546875" style="2" customWidth="1"/>
    <col min="8212" max="8212" width="0" style="2" hidden="1" customWidth="1"/>
    <col min="8213" max="8213" width="20.85546875" style="2" customWidth="1"/>
    <col min="8214" max="8214" width="4.28515625" style="2" customWidth="1"/>
    <col min="8215" max="8448" width="8.5703125" style="2"/>
    <col min="8449" max="8449" width="4.85546875" style="2" customWidth="1"/>
    <col min="8450" max="8450" width="22.140625" style="2" customWidth="1"/>
    <col min="8451" max="8451" width="5.42578125" style="2" customWidth="1"/>
    <col min="8452" max="8452" width="6.5703125" style="2" customWidth="1"/>
    <col min="8453" max="8453" width="22.140625" style="2" customWidth="1"/>
    <col min="8454" max="8454" width="4.42578125" style="2" customWidth="1"/>
    <col min="8455" max="8455" width="7.140625" style="2" customWidth="1"/>
    <col min="8456" max="8456" width="22.140625" style="2" customWidth="1"/>
    <col min="8457" max="8457" width="4.85546875" style="2" customWidth="1"/>
    <col min="8458" max="8458" width="6.7109375" style="2" customWidth="1"/>
    <col min="8459" max="8459" width="22.140625" style="2" customWidth="1"/>
    <col min="8460" max="8460" width="5.5703125" style="2" customWidth="1"/>
    <col min="8461" max="8461" width="7.28515625" style="2" customWidth="1"/>
    <col min="8462" max="8462" width="4.28515625" style="2" customWidth="1"/>
    <col min="8463" max="8463" width="22.85546875" style="2" customWidth="1"/>
    <col min="8464" max="8464" width="5.7109375" style="2" customWidth="1"/>
    <col min="8465" max="8465" width="20.85546875" style="2" customWidth="1"/>
    <col min="8466" max="8466" width="3.42578125" style="2" customWidth="1"/>
    <col min="8467" max="8467" width="6.85546875" style="2" customWidth="1"/>
    <col min="8468" max="8468" width="0" style="2" hidden="1" customWidth="1"/>
    <col min="8469" max="8469" width="20.85546875" style="2" customWidth="1"/>
    <col min="8470" max="8470" width="4.28515625" style="2" customWidth="1"/>
    <col min="8471" max="8704" width="8.5703125" style="2"/>
    <col min="8705" max="8705" width="4.85546875" style="2" customWidth="1"/>
    <col min="8706" max="8706" width="22.140625" style="2" customWidth="1"/>
    <col min="8707" max="8707" width="5.42578125" style="2" customWidth="1"/>
    <col min="8708" max="8708" width="6.5703125" style="2" customWidth="1"/>
    <col min="8709" max="8709" width="22.140625" style="2" customWidth="1"/>
    <col min="8710" max="8710" width="4.42578125" style="2" customWidth="1"/>
    <col min="8711" max="8711" width="7.140625" style="2" customWidth="1"/>
    <col min="8712" max="8712" width="22.140625" style="2" customWidth="1"/>
    <col min="8713" max="8713" width="4.85546875" style="2" customWidth="1"/>
    <col min="8714" max="8714" width="6.7109375" style="2" customWidth="1"/>
    <col min="8715" max="8715" width="22.140625" style="2" customWidth="1"/>
    <col min="8716" max="8716" width="5.5703125" style="2" customWidth="1"/>
    <col min="8717" max="8717" width="7.28515625" style="2" customWidth="1"/>
    <col min="8718" max="8718" width="4.28515625" style="2" customWidth="1"/>
    <col min="8719" max="8719" width="22.85546875" style="2" customWidth="1"/>
    <col min="8720" max="8720" width="5.7109375" style="2" customWidth="1"/>
    <col min="8721" max="8721" width="20.85546875" style="2" customWidth="1"/>
    <col min="8722" max="8722" width="3.42578125" style="2" customWidth="1"/>
    <col min="8723" max="8723" width="6.85546875" style="2" customWidth="1"/>
    <col min="8724" max="8724" width="0" style="2" hidden="1" customWidth="1"/>
    <col min="8725" max="8725" width="20.85546875" style="2" customWidth="1"/>
    <col min="8726" max="8726" width="4.28515625" style="2" customWidth="1"/>
    <col min="8727" max="8960" width="8.5703125" style="2"/>
    <col min="8961" max="8961" width="4.85546875" style="2" customWidth="1"/>
    <col min="8962" max="8962" width="22.140625" style="2" customWidth="1"/>
    <col min="8963" max="8963" width="5.42578125" style="2" customWidth="1"/>
    <col min="8964" max="8964" width="6.5703125" style="2" customWidth="1"/>
    <col min="8965" max="8965" width="22.140625" style="2" customWidth="1"/>
    <col min="8966" max="8966" width="4.42578125" style="2" customWidth="1"/>
    <col min="8967" max="8967" width="7.140625" style="2" customWidth="1"/>
    <col min="8968" max="8968" width="22.140625" style="2" customWidth="1"/>
    <col min="8969" max="8969" width="4.85546875" style="2" customWidth="1"/>
    <col min="8970" max="8970" width="6.7109375" style="2" customWidth="1"/>
    <col min="8971" max="8971" width="22.140625" style="2" customWidth="1"/>
    <col min="8972" max="8972" width="5.5703125" style="2" customWidth="1"/>
    <col min="8973" max="8973" width="7.28515625" style="2" customWidth="1"/>
    <col min="8974" max="8974" width="4.28515625" style="2" customWidth="1"/>
    <col min="8975" max="8975" width="22.85546875" style="2" customWidth="1"/>
    <col min="8976" max="8976" width="5.7109375" style="2" customWidth="1"/>
    <col min="8977" max="8977" width="20.85546875" style="2" customWidth="1"/>
    <col min="8978" max="8978" width="3.42578125" style="2" customWidth="1"/>
    <col min="8979" max="8979" width="6.85546875" style="2" customWidth="1"/>
    <col min="8980" max="8980" width="0" style="2" hidden="1" customWidth="1"/>
    <col min="8981" max="8981" width="20.85546875" style="2" customWidth="1"/>
    <col min="8982" max="8982" width="4.28515625" style="2" customWidth="1"/>
    <col min="8983" max="9216" width="8.5703125" style="2"/>
    <col min="9217" max="9217" width="4.85546875" style="2" customWidth="1"/>
    <col min="9218" max="9218" width="22.140625" style="2" customWidth="1"/>
    <col min="9219" max="9219" width="5.42578125" style="2" customWidth="1"/>
    <col min="9220" max="9220" width="6.5703125" style="2" customWidth="1"/>
    <col min="9221" max="9221" width="22.140625" style="2" customWidth="1"/>
    <col min="9222" max="9222" width="4.42578125" style="2" customWidth="1"/>
    <col min="9223" max="9223" width="7.140625" style="2" customWidth="1"/>
    <col min="9224" max="9224" width="22.140625" style="2" customWidth="1"/>
    <col min="9225" max="9225" width="4.85546875" style="2" customWidth="1"/>
    <col min="9226" max="9226" width="6.7109375" style="2" customWidth="1"/>
    <col min="9227" max="9227" width="22.140625" style="2" customWidth="1"/>
    <col min="9228" max="9228" width="5.5703125" style="2" customWidth="1"/>
    <col min="9229" max="9229" width="7.28515625" style="2" customWidth="1"/>
    <col min="9230" max="9230" width="4.28515625" style="2" customWidth="1"/>
    <col min="9231" max="9231" width="22.85546875" style="2" customWidth="1"/>
    <col min="9232" max="9232" width="5.7109375" style="2" customWidth="1"/>
    <col min="9233" max="9233" width="20.85546875" style="2" customWidth="1"/>
    <col min="9234" max="9234" width="3.42578125" style="2" customWidth="1"/>
    <col min="9235" max="9235" width="6.85546875" style="2" customWidth="1"/>
    <col min="9236" max="9236" width="0" style="2" hidden="1" customWidth="1"/>
    <col min="9237" max="9237" width="20.85546875" style="2" customWidth="1"/>
    <col min="9238" max="9238" width="4.28515625" style="2" customWidth="1"/>
    <col min="9239" max="9472" width="8.5703125" style="2"/>
    <col min="9473" max="9473" width="4.85546875" style="2" customWidth="1"/>
    <col min="9474" max="9474" width="22.140625" style="2" customWidth="1"/>
    <col min="9475" max="9475" width="5.42578125" style="2" customWidth="1"/>
    <col min="9476" max="9476" width="6.5703125" style="2" customWidth="1"/>
    <col min="9477" max="9477" width="22.140625" style="2" customWidth="1"/>
    <col min="9478" max="9478" width="4.42578125" style="2" customWidth="1"/>
    <col min="9479" max="9479" width="7.140625" style="2" customWidth="1"/>
    <col min="9480" max="9480" width="22.140625" style="2" customWidth="1"/>
    <col min="9481" max="9481" width="4.85546875" style="2" customWidth="1"/>
    <col min="9482" max="9482" width="6.7109375" style="2" customWidth="1"/>
    <col min="9483" max="9483" width="22.140625" style="2" customWidth="1"/>
    <col min="9484" max="9484" width="5.5703125" style="2" customWidth="1"/>
    <col min="9485" max="9485" width="7.28515625" style="2" customWidth="1"/>
    <col min="9486" max="9486" width="4.28515625" style="2" customWidth="1"/>
    <col min="9487" max="9487" width="22.85546875" style="2" customWidth="1"/>
    <col min="9488" max="9488" width="5.7109375" style="2" customWidth="1"/>
    <col min="9489" max="9489" width="20.85546875" style="2" customWidth="1"/>
    <col min="9490" max="9490" width="3.42578125" style="2" customWidth="1"/>
    <col min="9491" max="9491" width="6.85546875" style="2" customWidth="1"/>
    <col min="9492" max="9492" width="0" style="2" hidden="1" customWidth="1"/>
    <col min="9493" max="9493" width="20.85546875" style="2" customWidth="1"/>
    <col min="9494" max="9494" width="4.28515625" style="2" customWidth="1"/>
    <col min="9495" max="9728" width="8.5703125" style="2"/>
    <col min="9729" max="9729" width="4.85546875" style="2" customWidth="1"/>
    <col min="9730" max="9730" width="22.140625" style="2" customWidth="1"/>
    <col min="9731" max="9731" width="5.42578125" style="2" customWidth="1"/>
    <col min="9732" max="9732" width="6.5703125" style="2" customWidth="1"/>
    <col min="9733" max="9733" width="22.140625" style="2" customWidth="1"/>
    <col min="9734" max="9734" width="4.42578125" style="2" customWidth="1"/>
    <col min="9735" max="9735" width="7.140625" style="2" customWidth="1"/>
    <col min="9736" max="9736" width="22.140625" style="2" customWidth="1"/>
    <col min="9737" max="9737" width="4.85546875" style="2" customWidth="1"/>
    <col min="9738" max="9738" width="6.7109375" style="2" customWidth="1"/>
    <col min="9739" max="9739" width="22.140625" style="2" customWidth="1"/>
    <col min="9740" max="9740" width="5.5703125" style="2" customWidth="1"/>
    <col min="9741" max="9741" width="7.28515625" style="2" customWidth="1"/>
    <col min="9742" max="9742" width="4.28515625" style="2" customWidth="1"/>
    <col min="9743" max="9743" width="22.85546875" style="2" customWidth="1"/>
    <col min="9744" max="9744" width="5.7109375" style="2" customWidth="1"/>
    <col min="9745" max="9745" width="20.85546875" style="2" customWidth="1"/>
    <col min="9746" max="9746" width="3.42578125" style="2" customWidth="1"/>
    <col min="9747" max="9747" width="6.85546875" style="2" customWidth="1"/>
    <col min="9748" max="9748" width="0" style="2" hidden="1" customWidth="1"/>
    <col min="9749" max="9749" width="20.85546875" style="2" customWidth="1"/>
    <col min="9750" max="9750" width="4.28515625" style="2" customWidth="1"/>
    <col min="9751" max="9984" width="8.5703125" style="2"/>
    <col min="9985" max="9985" width="4.85546875" style="2" customWidth="1"/>
    <col min="9986" max="9986" width="22.140625" style="2" customWidth="1"/>
    <col min="9987" max="9987" width="5.42578125" style="2" customWidth="1"/>
    <col min="9988" max="9988" width="6.5703125" style="2" customWidth="1"/>
    <col min="9989" max="9989" width="22.140625" style="2" customWidth="1"/>
    <col min="9990" max="9990" width="4.42578125" style="2" customWidth="1"/>
    <col min="9991" max="9991" width="7.140625" style="2" customWidth="1"/>
    <col min="9992" max="9992" width="22.140625" style="2" customWidth="1"/>
    <col min="9993" max="9993" width="4.85546875" style="2" customWidth="1"/>
    <col min="9994" max="9994" width="6.7109375" style="2" customWidth="1"/>
    <col min="9995" max="9995" width="22.140625" style="2" customWidth="1"/>
    <col min="9996" max="9996" width="5.5703125" style="2" customWidth="1"/>
    <col min="9997" max="9997" width="7.28515625" style="2" customWidth="1"/>
    <col min="9998" max="9998" width="4.28515625" style="2" customWidth="1"/>
    <col min="9999" max="9999" width="22.85546875" style="2" customWidth="1"/>
    <col min="10000" max="10000" width="5.7109375" style="2" customWidth="1"/>
    <col min="10001" max="10001" width="20.85546875" style="2" customWidth="1"/>
    <col min="10002" max="10002" width="3.42578125" style="2" customWidth="1"/>
    <col min="10003" max="10003" width="6.85546875" style="2" customWidth="1"/>
    <col min="10004" max="10004" width="0" style="2" hidden="1" customWidth="1"/>
    <col min="10005" max="10005" width="20.85546875" style="2" customWidth="1"/>
    <col min="10006" max="10006" width="4.28515625" style="2" customWidth="1"/>
    <col min="10007" max="10240" width="8.5703125" style="2"/>
    <col min="10241" max="10241" width="4.85546875" style="2" customWidth="1"/>
    <col min="10242" max="10242" width="22.140625" style="2" customWidth="1"/>
    <col min="10243" max="10243" width="5.42578125" style="2" customWidth="1"/>
    <col min="10244" max="10244" width="6.5703125" style="2" customWidth="1"/>
    <col min="10245" max="10245" width="22.140625" style="2" customWidth="1"/>
    <col min="10246" max="10246" width="4.42578125" style="2" customWidth="1"/>
    <col min="10247" max="10247" width="7.140625" style="2" customWidth="1"/>
    <col min="10248" max="10248" width="22.140625" style="2" customWidth="1"/>
    <col min="10249" max="10249" width="4.85546875" style="2" customWidth="1"/>
    <col min="10250" max="10250" width="6.7109375" style="2" customWidth="1"/>
    <col min="10251" max="10251" width="22.140625" style="2" customWidth="1"/>
    <col min="10252" max="10252" width="5.5703125" style="2" customWidth="1"/>
    <col min="10253" max="10253" width="7.28515625" style="2" customWidth="1"/>
    <col min="10254" max="10254" width="4.28515625" style="2" customWidth="1"/>
    <col min="10255" max="10255" width="22.85546875" style="2" customWidth="1"/>
    <col min="10256" max="10256" width="5.7109375" style="2" customWidth="1"/>
    <col min="10257" max="10257" width="20.85546875" style="2" customWidth="1"/>
    <col min="10258" max="10258" width="3.42578125" style="2" customWidth="1"/>
    <col min="10259" max="10259" width="6.85546875" style="2" customWidth="1"/>
    <col min="10260" max="10260" width="0" style="2" hidden="1" customWidth="1"/>
    <col min="10261" max="10261" width="20.85546875" style="2" customWidth="1"/>
    <col min="10262" max="10262" width="4.28515625" style="2" customWidth="1"/>
    <col min="10263" max="10496" width="8.5703125" style="2"/>
    <col min="10497" max="10497" width="4.85546875" style="2" customWidth="1"/>
    <col min="10498" max="10498" width="22.140625" style="2" customWidth="1"/>
    <col min="10499" max="10499" width="5.42578125" style="2" customWidth="1"/>
    <col min="10500" max="10500" width="6.5703125" style="2" customWidth="1"/>
    <col min="10501" max="10501" width="22.140625" style="2" customWidth="1"/>
    <col min="10502" max="10502" width="4.42578125" style="2" customWidth="1"/>
    <col min="10503" max="10503" width="7.140625" style="2" customWidth="1"/>
    <col min="10504" max="10504" width="22.140625" style="2" customWidth="1"/>
    <col min="10505" max="10505" width="4.85546875" style="2" customWidth="1"/>
    <col min="10506" max="10506" width="6.7109375" style="2" customWidth="1"/>
    <col min="10507" max="10507" width="22.140625" style="2" customWidth="1"/>
    <col min="10508" max="10508" width="5.5703125" style="2" customWidth="1"/>
    <col min="10509" max="10509" width="7.28515625" style="2" customWidth="1"/>
    <col min="10510" max="10510" width="4.28515625" style="2" customWidth="1"/>
    <col min="10511" max="10511" width="22.85546875" style="2" customWidth="1"/>
    <col min="10512" max="10512" width="5.7109375" style="2" customWidth="1"/>
    <col min="10513" max="10513" width="20.85546875" style="2" customWidth="1"/>
    <col min="10514" max="10514" width="3.42578125" style="2" customWidth="1"/>
    <col min="10515" max="10515" width="6.85546875" style="2" customWidth="1"/>
    <col min="10516" max="10516" width="0" style="2" hidden="1" customWidth="1"/>
    <col min="10517" max="10517" width="20.85546875" style="2" customWidth="1"/>
    <col min="10518" max="10518" width="4.28515625" style="2" customWidth="1"/>
    <col min="10519" max="10752" width="8.5703125" style="2"/>
    <col min="10753" max="10753" width="4.85546875" style="2" customWidth="1"/>
    <col min="10754" max="10754" width="22.140625" style="2" customWidth="1"/>
    <col min="10755" max="10755" width="5.42578125" style="2" customWidth="1"/>
    <col min="10756" max="10756" width="6.5703125" style="2" customWidth="1"/>
    <col min="10757" max="10757" width="22.140625" style="2" customWidth="1"/>
    <col min="10758" max="10758" width="4.42578125" style="2" customWidth="1"/>
    <col min="10759" max="10759" width="7.140625" style="2" customWidth="1"/>
    <col min="10760" max="10760" width="22.140625" style="2" customWidth="1"/>
    <col min="10761" max="10761" width="4.85546875" style="2" customWidth="1"/>
    <col min="10762" max="10762" width="6.7109375" style="2" customWidth="1"/>
    <col min="10763" max="10763" width="22.140625" style="2" customWidth="1"/>
    <col min="10764" max="10764" width="5.5703125" style="2" customWidth="1"/>
    <col min="10765" max="10765" width="7.28515625" style="2" customWidth="1"/>
    <col min="10766" max="10766" width="4.28515625" style="2" customWidth="1"/>
    <col min="10767" max="10767" width="22.85546875" style="2" customWidth="1"/>
    <col min="10768" max="10768" width="5.7109375" style="2" customWidth="1"/>
    <col min="10769" max="10769" width="20.85546875" style="2" customWidth="1"/>
    <col min="10770" max="10770" width="3.42578125" style="2" customWidth="1"/>
    <col min="10771" max="10771" width="6.85546875" style="2" customWidth="1"/>
    <col min="10772" max="10772" width="0" style="2" hidden="1" customWidth="1"/>
    <col min="10773" max="10773" width="20.85546875" style="2" customWidth="1"/>
    <col min="10774" max="10774" width="4.28515625" style="2" customWidth="1"/>
    <col min="10775" max="11008" width="8.5703125" style="2"/>
    <col min="11009" max="11009" width="4.85546875" style="2" customWidth="1"/>
    <col min="11010" max="11010" width="22.140625" style="2" customWidth="1"/>
    <col min="11011" max="11011" width="5.42578125" style="2" customWidth="1"/>
    <col min="11012" max="11012" width="6.5703125" style="2" customWidth="1"/>
    <col min="11013" max="11013" width="22.140625" style="2" customWidth="1"/>
    <col min="11014" max="11014" width="4.42578125" style="2" customWidth="1"/>
    <col min="11015" max="11015" width="7.140625" style="2" customWidth="1"/>
    <col min="11016" max="11016" width="22.140625" style="2" customWidth="1"/>
    <col min="11017" max="11017" width="4.85546875" style="2" customWidth="1"/>
    <col min="11018" max="11018" width="6.7109375" style="2" customWidth="1"/>
    <col min="11019" max="11019" width="22.140625" style="2" customWidth="1"/>
    <col min="11020" max="11020" width="5.5703125" style="2" customWidth="1"/>
    <col min="11021" max="11021" width="7.28515625" style="2" customWidth="1"/>
    <col min="11022" max="11022" width="4.28515625" style="2" customWidth="1"/>
    <col min="11023" max="11023" width="22.85546875" style="2" customWidth="1"/>
    <col min="11024" max="11024" width="5.7109375" style="2" customWidth="1"/>
    <col min="11025" max="11025" width="20.85546875" style="2" customWidth="1"/>
    <col min="11026" max="11026" width="3.42578125" style="2" customWidth="1"/>
    <col min="11027" max="11027" width="6.85546875" style="2" customWidth="1"/>
    <col min="11028" max="11028" width="0" style="2" hidden="1" customWidth="1"/>
    <col min="11029" max="11029" width="20.85546875" style="2" customWidth="1"/>
    <col min="11030" max="11030" width="4.28515625" style="2" customWidth="1"/>
    <col min="11031" max="11264" width="8.5703125" style="2"/>
    <col min="11265" max="11265" width="4.85546875" style="2" customWidth="1"/>
    <col min="11266" max="11266" width="22.140625" style="2" customWidth="1"/>
    <col min="11267" max="11267" width="5.42578125" style="2" customWidth="1"/>
    <col min="11268" max="11268" width="6.5703125" style="2" customWidth="1"/>
    <col min="11269" max="11269" width="22.140625" style="2" customWidth="1"/>
    <col min="11270" max="11270" width="4.42578125" style="2" customWidth="1"/>
    <col min="11271" max="11271" width="7.140625" style="2" customWidth="1"/>
    <col min="11272" max="11272" width="22.140625" style="2" customWidth="1"/>
    <col min="11273" max="11273" width="4.85546875" style="2" customWidth="1"/>
    <col min="11274" max="11274" width="6.7109375" style="2" customWidth="1"/>
    <col min="11275" max="11275" width="22.140625" style="2" customWidth="1"/>
    <col min="11276" max="11276" width="5.5703125" style="2" customWidth="1"/>
    <col min="11277" max="11277" width="7.28515625" style="2" customWidth="1"/>
    <col min="11278" max="11278" width="4.28515625" style="2" customWidth="1"/>
    <col min="11279" max="11279" width="22.85546875" style="2" customWidth="1"/>
    <col min="11280" max="11280" width="5.7109375" style="2" customWidth="1"/>
    <col min="11281" max="11281" width="20.85546875" style="2" customWidth="1"/>
    <col min="11282" max="11282" width="3.42578125" style="2" customWidth="1"/>
    <col min="11283" max="11283" width="6.85546875" style="2" customWidth="1"/>
    <col min="11284" max="11284" width="0" style="2" hidden="1" customWidth="1"/>
    <col min="11285" max="11285" width="20.85546875" style="2" customWidth="1"/>
    <col min="11286" max="11286" width="4.28515625" style="2" customWidth="1"/>
    <col min="11287" max="11520" width="8.5703125" style="2"/>
    <col min="11521" max="11521" width="4.85546875" style="2" customWidth="1"/>
    <col min="11522" max="11522" width="22.140625" style="2" customWidth="1"/>
    <col min="11523" max="11523" width="5.42578125" style="2" customWidth="1"/>
    <col min="11524" max="11524" width="6.5703125" style="2" customWidth="1"/>
    <col min="11525" max="11525" width="22.140625" style="2" customWidth="1"/>
    <col min="11526" max="11526" width="4.42578125" style="2" customWidth="1"/>
    <col min="11527" max="11527" width="7.140625" style="2" customWidth="1"/>
    <col min="11528" max="11528" width="22.140625" style="2" customWidth="1"/>
    <col min="11529" max="11529" width="4.85546875" style="2" customWidth="1"/>
    <col min="11530" max="11530" width="6.7109375" style="2" customWidth="1"/>
    <col min="11531" max="11531" width="22.140625" style="2" customWidth="1"/>
    <col min="11532" max="11532" width="5.5703125" style="2" customWidth="1"/>
    <col min="11533" max="11533" width="7.28515625" style="2" customWidth="1"/>
    <col min="11534" max="11534" width="4.28515625" style="2" customWidth="1"/>
    <col min="11535" max="11535" width="22.85546875" style="2" customWidth="1"/>
    <col min="11536" max="11536" width="5.7109375" style="2" customWidth="1"/>
    <col min="11537" max="11537" width="20.85546875" style="2" customWidth="1"/>
    <col min="11538" max="11538" width="3.42578125" style="2" customWidth="1"/>
    <col min="11539" max="11539" width="6.85546875" style="2" customWidth="1"/>
    <col min="11540" max="11540" width="0" style="2" hidden="1" customWidth="1"/>
    <col min="11541" max="11541" width="20.85546875" style="2" customWidth="1"/>
    <col min="11542" max="11542" width="4.28515625" style="2" customWidth="1"/>
    <col min="11543" max="11776" width="8.5703125" style="2"/>
    <col min="11777" max="11777" width="4.85546875" style="2" customWidth="1"/>
    <col min="11778" max="11778" width="22.140625" style="2" customWidth="1"/>
    <col min="11779" max="11779" width="5.42578125" style="2" customWidth="1"/>
    <col min="11780" max="11780" width="6.5703125" style="2" customWidth="1"/>
    <col min="11781" max="11781" width="22.140625" style="2" customWidth="1"/>
    <col min="11782" max="11782" width="4.42578125" style="2" customWidth="1"/>
    <col min="11783" max="11783" width="7.140625" style="2" customWidth="1"/>
    <col min="11784" max="11784" width="22.140625" style="2" customWidth="1"/>
    <col min="11785" max="11785" width="4.85546875" style="2" customWidth="1"/>
    <col min="11786" max="11786" width="6.7109375" style="2" customWidth="1"/>
    <col min="11787" max="11787" width="22.140625" style="2" customWidth="1"/>
    <col min="11788" max="11788" width="5.5703125" style="2" customWidth="1"/>
    <col min="11789" max="11789" width="7.28515625" style="2" customWidth="1"/>
    <col min="11790" max="11790" width="4.28515625" style="2" customWidth="1"/>
    <col min="11791" max="11791" width="22.85546875" style="2" customWidth="1"/>
    <col min="11792" max="11792" width="5.7109375" style="2" customWidth="1"/>
    <col min="11793" max="11793" width="20.85546875" style="2" customWidth="1"/>
    <col min="11794" max="11794" width="3.42578125" style="2" customWidth="1"/>
    <col min="11795" max="11795" width="6.85546875" style="2" customWidth="1"/>
    <col min="11796" max="11796" width="0" style="2" hidden="1" customWidth="1"/>
    <col min="11797" max="11797" width="20.85546875" style="2" customWidth="1"/>
    <col min="11798" max="11798" width="4.28515625" style="2" customWidth="1"/>
    <col min="11799" max="12032" width="8.5703125" style="2"/>
    <col min="12033" max="12033" width="4.85546875" style="2" customWidth="1"/>
    <col min="12034" max="12034" width="22.140625" style="2" customWidth="1"/>
    <col min="12035" max="12035" width="5.42578125" style="2" customWidth="1"/>
    <col min="12036" max="12036" width="6.5703125" style="2" customWidth="1"/>
    <col min="12037" max="12037" width="22.140625" style="2" customWidth="1"/>
    <col min="12038" max="12038" width="4.42578125" style="2" customWidth="1"/>
    <col min="12039" max="12039" width="7.140625" style="2" customWidth="1"/>
    <col min="12040" max="12040" width="22.140625" style="2" customWidth="1"/>
    <col min="12041" max="12041" width="4.85546875" style="2" customWidth="1"/>
    <col min="12042" max="12042" width="6.7109375" style="2" customWidth="1"/>
    <col min="12043" max="12043" width="22.140625" style="2" customWidth="1"/>
    <col min="12044" max="12044" width="5.5703125" style="2" customWidth="1"/>
    <col min="12045" max="12045" width="7.28515625" style="2" customWidth="1"/>
    <col min="12046" max="12046" width="4.28515625" style="2" customWidth="1"/>
    <col min="12047" max="12047" width="22.85546875" style="2" customWidth="1"/>
    <col min="12048" max="12048" width="5.7109375" style="2" customWidth="1"/>
    <col min="12049" max="12049" width="20.85546875" style="2" customWidth="1"/>
    <col min="12050" max="12050" width="3.42578125" style="2" customWidth="1"/>
    <col min="12051" max="12051" width="6.85546875" style="2" customWidth="1"/>
    <col min="12052" max="12052" width="0" style="2" hidden="1" customWidth="1"/>
    <col min="12053" max="12053" width="20.85546875" style="2" customWidth="1"/>
    <col min="12054" max="12054" width="4.28515625" style="2" customWidth="1"/>
    <col min="12055" max="12288" width="8.5703125" style="2"/>
    <col min="12289" max="12289" width="4.85546875" style="2" customWidth="1"/>
    <col min="12290" max="12290" width="22.140625" style="2" customWidth="1"/>
    <col min="12291" max="12291" width="5.42578125" style="2" customWidth="1"/>
    <col min="12292" max="12292" width="6.5703125" style="2" customWidth="1"/>
    <col min="12293" max="12293" width="22.140625" style="2" customWidth="1"/>
    <col min="12294" max="12294" width="4.42578125" style="2" customWidth="1"/>
    <col min="12295" max="12295" width="7.140625" style="2" customWidth="1"/>
    <col min="12296" max="12296" width="22.140625" style="2" customWidth="1"/>
    <col min="12297" max="12297" width="4.85546875" style="2" customWidth="1"/>
    <col min="12298" max="12298" width="6.7109375" style="2" customWidth="1"/>
    <col min="12299" max="12299" width="22.140625" style="2" customWidth="1"/>
    <col min="12300" max="12300" width="5.5703125" style="2" customWidth="1"/>
    <col min="12301" max="12301" width="7.28515625" style="2" customWidth="1"/>
    <col min="12302" max="12302" width="4.28515625" style="2" customWidth="1"/>
    <col min="12303" max="12303" width="22.85546875" style="2" customWidth="1"/>
    <col min="12304" max="12304" width="5.7109375" style="2" customWidth="1"/>
    <col min="12305" max="12305" width="20.85546875" style="2" customWidth="1"/>
    <col min="12306" max="12306" width="3.42578125" style="2" customWidth="1"/>
    <col min="12307" max="12307" width="6.85546875" style="2" customWidth="1"/>
    <col min="12308" max="12308" width="0" style="2" hidden="1" customWidth="1"/>
    <col min="12309" max="12309" width="20.85546875" style="2" customWidth="1"/>
    <col min="12310" max="12310" width="4.28515625" style="2" customWidth="1"/>
    <col min="12311" max="12544" width="8.5703125" style="2"/>
    <col min="12545" max="12545" width="4.85546875" style="2" customWidth="1"/>
    <col min="12546" max="12546" width="22.140625" style="2" customWidth="1"/>
    <col min="12547" max="12547" width="5.42578125" style="2" customWidth="1"/>
    <col min="12548" max="12548" width="6.5703125" style="2" customWidth="1"/>
    <col min="12549" max="12549" width="22.140625" style="2" customWidth="1"/>
    <col min="12550" max="12550" width="4.42578125" style="2" customWidth="1"/>
    <col min="12551" max="12551" width="7.140625" style="2" customWidth="1"/>
    <col min="12552" max="12552" width="22.140625" style="2" customWidth="1"/>
    <col min="12553" max="12553" width="4.85546875" style="2" customWidth="1"/>
    <col min="12554" max="12554" width="6.7109375" style="2" customWidth="1"/>
    <col min="12555" max="12555" width="22.140625" style="2" customWidth="1"/>
    <col min="12556" max="12556" width="5.5703125" style="2" customWidth="1"/>
    <col min="12557" max="12557" width="7.28515625" style="2" customWidth="1"/>
    <col min="12558" max="12558" width="4.28515625" style="2" customWidth="1"/>
    <col min="12559" max="12559" width="22.85546875" style="2" customWidth="1"/>
    <col min="12560" max="12560" width="5.7109375" style="2" customWidth="1"/>
    <col min="12561" max="12561" width="20.85546875" style="2" customWidth="1"/>
    <col min="12562" max="12562" width="3.42578125" style="2" customWidth="1"/>
    <col min="12563" max="12563" width="6.85546875" style="2" customWidth="1"/>
    <col min="12564" max="12564" width="0" style="2" hidden="1" customWidth="1"/>
    <col min="12565" max="12565" width="20.85546875" style="2" customWidth="1"/>
    <col min="12566" max="12566" width="4.28515625" style="2" customWidth="1"/>
    <col min="12567" max="12800" width="8.5703125" style="2"/>
    <col min="12801" max="12801" width="4.85546875" style="2" customWidth="1"/>
    <col min="12802" max="12802" width="22.140625" style="2" customWidth="1"/>
    <col min="12803" max="12803" width="5.42578125" style="2" customWidth="1"/>
    <col min="12804" max="12804" width="6.5703125" style="2" customWidth="1"/>
    <col min="12805" max="12805" width="22.140625" style="2" customWidth="1"/>
    <col min="12806" max="12806" width="4.42578125" style="2" customWidth="1"/>
    <col min="12807" max="12807" width="7.140625" style="2" customWidth="1"/>
    <col min="12808" max="12808" width="22.140625" style="2" customWidth="1"/>
    <col min="12809" max="12809" width="4.85546875" style="2" customWidth="1"/>
    <col min="12810" max="12810" width="6.7109375" style="2" customWidth="1"/>
    <col min="12811" max="12811" width="22.140625" style="2" customWidth="1"/>
    <col min="12812" max="12812" width="5.5703125" style="2" customWidth="1"/>
    <col min="12813" max="12813" width="7.28515625" style="2" customWidth="1"/>
    <col min="12814" max="12814" width="4.28515625" style="2" customWidth="1"/>
    <col min="12815" max="12815" width="22.85546875" style="2" customWidth="1"/>
    <col min="12816" max="12816" width="5.7109375" style="2" customWidth="1"/>
    <col min="12817" max="12817" width="20.85546875" style="2" customWidth="1"/>
    <col min="12818" max="12818" width="3.42578125" style="2" customWidth="1"/>
    <col min="12819" max="12819" width="6.85546875" style="2" customWidth="1"/>
    <col min="12820" max="12820" width="0" style="2" hidden="1" customWidth="1"/>
    <col min="12821" max="12821" width="20.85546875" style="2" customWidth="1"/>
    <col min="12822" max="12822" width="4.28515625" style="2" customWidth="1"/>
    <col min="12823" max="13056" width="8.5703125" style="2"/>
    <col min="13057" max="13057" width="4.85546875" style="2" customWidth="1"/>
    <col min="13058" max="13058" width="22.140625" style="2" customWidth="1"/>
    <col min="13059" max="13059" width="5.42578125" style="2" customWidth="1"/>
    <col min="13060" max="13060" width="6.5703125" style="2" customWidth="1"/>
    <col min="13061" max="13061" width="22.140625" style="2" customWidth="1"/>
    <col min="13062" max="13062" width="4.42578125" style="2" customWidth="1"/>
    <col min="13063" max="13063" width="7.140625" style="2" customWidth="1"/>
    <col min="13064" max="13064" width="22.140625" style="2" customWidth="1"/>
    <col min="13065" max="13065" width="4.85546875" style="2" customWidth="1"/>
    <col min="13066" max="13066" width="6.7109375" style="2" customWidth="1"/>
    <col min="13067" max="13067" width="22.140625" style="2" customWidth="1"/>
    <col min="13068" max="13068" width="5.5703125" style="2" customWidth="1"/>
    <col min="13069" max="13069" width="7.28515625" style="2" customWidth="1"/>
    <col min="13070" max="13070" width="4.28515625" style="2" customWidth="1"/>
    <col min="13071" max="13071" width="22.85546875" style="2" customWidth="1"/>
    <col min="13072" max="13072" width="5.7109375" style="2" customWidth="1"/>
    <col min="13073" max="13073" width="20.85546875" style="2" customWidth="1"/>
    <col min="13074" max="13074" width="3.42578125" style="2" customWidth="1"/>
    <col min="13075" max="13075" width="6.85546875" style="2" customWidth="1"/>
    <col min="13076" max="13076" width="0" style="2" hidden="1" customWidth="1"/>
    <col min="13077" max="13077" width="20.85546875" style="2" customWidth="1"/>
    <col min="13078" max="13078" width="4.28515625" style="2" customWidth="1"/>
    <col min="13079" max="13312" width="8.5703125" style="2"/>
    <col min="13313" max="13313" width="4.85546875" style="2" customWidth="1"/>
    <col min="13314" max="13314" width="22.140625" style="2" customWidth="1"/>
    <col min="13315" max="13315" width="5.42578125" style="2" customWidth="1"/>
    <col min="13316" max="13316" width="6.5703125" style="2" customWidth="1"/>
    <col min="13317" max="13317" width="22.140625" style="2" customWidth="1"/>
    <col min="13318" max="13318" width="4.42578125" style="2" customWidth="1"/>
    <col min="13319" max="13319" width="7.140625" style="2" customWidth="1"/>
    <col min="13320" max="13320" width="22.140625" style="2" customWidth="1"/>
    <col min="13321" max="13321" width="4.85546875" style="2" customWidth="1"/>
    <col min="13322" max="13322" width="6.7109375" style="2" customWidth="1"/>
    <col min="13323" max="13323" width="22.140625" style="2" customWidth="1"/>
    <col min="13324" max="13324" width="5.5703125" style="2" customWidth="1"/>
    <col min="13325" max="13325" width="7.28515625" style="2" customWidth="1"/>
    <col min="13326" max="13326" width="4.28515625" style="2" customWidth="1"/>
    <col min="13327" max="13327" width="22.85546875" style="2" customWidth="1"/>
    <col min="13328" max="13328" width="5.7109375" style="2" customWidth="1"/>
    <col min="13329" max="13329" width="20.85546875" style="2" customWidth="1"/>
    <col min="13330" max="13330" width="3.42578125" style="2" customWidth="1"/>
    <col min="13331" max="13331" width="6.85546875" style="2" customWidth="1"/>
    <col min="13332" max="13332" width="0" style="2" hidden="1" customWidth="1"/>
    <col min="13333" max="13333" width="20.85546875" style="2" customWidth="1"/>
    <col min="13334" max="13334" width="4.28515625" style="2" customWidth="1"/>
    <col min="13335" max="13568" width="8.5703125" style="2"/>
    <col min="13569" max="13569" width="4.85546875" style="2" customWidth="1"/>
    <col min="13570" max="13570" width="22.140625" style="2" customWidth="1"/>
    <col min="13571" max="13571" width="5.42578125" style="2" customWidth="1"/>
    <col min="13572" max="13572" width="6.5703125" style="2" customWidth="1"/>
    <col min="13573" max="13573" width="22.140625" style="2" customWidth="1"/>
    <col min="13574" max="13574" width="4.42578125" style="2" customWidth="1"/>
    <col min="13575" max="13575" width="7.140625" style="2" customWidth="1"/>
    <col min="13576" max="13576" width="22.140625" style="2" customWidth="1"/>
    <col min="13577" max="13577" width="4.85546875" style="2" customWidth="1"/>
    <col min="13578" max="13578" width="6.7109375" style="2" customWidth="1"/>
    <col min="13579" max="13579" width="22.140625" style="2" customWidth="1"/>
    <col min="13580" max="13580" width="5.5703125" style="2" customWidth="1"/>
    <col min="13581" max="13581" width="7.28515625" style="2" customWidth="1"/>
    <col min="13582" max="13582" width="4.28515625" style="2" customWidth="1"/>
    <col min="13583" max="13583" width="22.85546875" style="2" customWidth="1"/>
    <col min="13584" max="13584" width="5.7109375" style="2" customWidth="1"/>
    <col min="13585" max="13585" width="20.85546875" style="2" customWidth="1"/>
    <col min="13586" max="13586" width="3.42578125" style="2" customWidth="1"/>
    <col min="13587" max="13587" width="6.85546875" style="2" customWidth="1"/>
    <col min="13588" max="13588" width="0" style="2" hidden="1" customWidth="1"/>
    <col min="13589" max="13589" width="20.85546875" style="2" customWidth="1"/>
    <col min="13590" max="13590" width="4.28515625" style="2" customWidth="1"/>
    <col min="13591" max="13824" width="8.5703125" style="2"/>
    <col min="13825" max="13825" width="4.85546875" style="2" customWidth="1"/>
    <col min="13826" max="13826" width="22.140625" style="2" customWidth="1"/>
    <col min="13827" max="13827" width="5.42578125" style="2" customWidth="1"/>
    <col min="13828" max="13828" width="6.5703125" style="2" customWidth="1"/>
    <col min="13829" max="13829" width="22.140625" style="2" customWidth="1"/>
    <col min="13830" max="13830" width="4.42578125" style="2" customWidth="1"/>
    <col min="13831" max="13831" width="7.140625" style="2" customWidth="1"/>
    <col min="13832" max="13832" width="22.140625" style="2" customWidth="1"/>
    <col min="13833" max="13833" width="4.85546875" style="2" customWidth="1"/>
    <col min="13834" max="13834" width="6.7109375" style="2" customWidth="1"/>
    <col min="13835" max="13835" width="22.140625" style="2" customWidth="1"/>
    <col min="13836" max="13836" width="5.5703125" style="2" customWidth="1"/>
    <col min="13837" max="13837" width="7.28515625" style="2" customWidth="1"/>
    <col min="13838" max="13838" width="4.28515625" style="2" customWidth="1"/>
    <col min="13839" max="13839" width="22.85546875" style="2" customWidth="1"/>
    <col min="13840" max="13840" width="5.7109375" style="2" customWidth="1"/>
    <col min="13841" max="13841" width="20.85546875" style="2" customWidth="1"/>
    <col min="13842" max="13842" width="3.42578125" style="2" customWidth="1"/>
    <col min="13843" max="13843" width="6.85546875" style="2" customWidth="1"/>
    <col min="13844" max="13844" width="0" style="2" hidden="1" customWidth="1"/>
    <col min="13845" max="13845" width="20.85546875" style="2" customWidth="1"/>
    <col min="13846" max="13846" width="4.28515625" style="2" customWidth="1"/>
    <col min="13847" max="14080" width="8.5703125" style="2"/>
    <col min="14081" max="14081" width="4.85546875" style="2" customWidth="1"/>
    <col min="14082" max="14082" width="22.140625" style="2" customWidth="1"/>
    <col min="14083" max="14083" width="5.42578125" style="2" customWidth="1"/>
    <col min="14084" max="14084" width="6.5703125" style="2" customWidth="1"/>
    <col min="14085" max="14085" width="22.140625" style="2" customWidth="1"/>
    <col min="14086" max="14086" width="4.42578125" style="2" customWidth="1"/>
    <col min="14087" max="14087" width="7.140625" style="2" customWidth="1"/>
    <col min="14088" max="14088" width="22.140625" style="2" customWidth="1"/>
    <col min="14089" max="14089" width="4.85546875" style="2" customWidth="1"/>
    <col min="14090" max="14090" width="6.7109375" style="2" customWidth="1"/>
    <col min="14091" max="14091" width="22.140625" style="2" customWidth="1"/>
    <col min="14092" max="14092" width="5.5703125" style="2" customWidth="1"/>
    <col min="14093" max="14093" width="7.28515625" style="2" customWidth="1"/>
    <col min="14094" max="14094" width="4.28515625" style="2" customWidth="1"/>
    <col min="14095" max="14095" width="22.85546875" style="2" customWidth="1"/>
    <col min="14096" max="14096" width="5.7109375" style="2" customWidth="1"/>
    <col min="14097" max="14097" width="20.85546875" style="2" customWidth="1"/>
    <col min="14098" max="14098" width="3.42578125" style="2" customWidth="1"/>
    <col min="14099" max="14099" width="6.85546875" style="2" customWidth="1"/>
    <col min="14100" max="14100" width="0" style="2" hidden="1" customWidth="1"/>
    <col min="14101" max="14101" width="20.85546875" style="2" customWidth="1"/>
    <col min="14102" max="14102" width="4.28515625" style="2" customWidth="1"/>
    <col min="14103" max="14336" width="8.5703125" style="2"/>
    <col min="14337" max="14337" width="4.85546875" style="2" customWidth="1"/>
    <col min="14338" max="14338" width="22.140625" style="2" customWidth="1"/>
    <col min="14339" max="14339" width="5.42578125" style="2" customWidth="1"/>
    <col min="14340" max="14340" width="6.5703125" style="2" customWidth="1"/>
    <col min="14341" max="14341" width="22.140625" style="2" customWidth="1"/>
    <col min="14342" max="14342" width="4.42578125" style="2" customWidth="1"/>
    <col min="14343" max="14343" width="7.140625" style="2" customWidth="1"/>
    <col min="14344" max="14344" width="22.140625" style="2" customWidth="1"/>
    <col min="14345" max="14345" width="4.85546875" style="2" customWidth="1"/>
    <col min="14346" max="14346" width="6.7109375" style="2" customWidth="1"/>
    <col min="14347" max="14347" width="22.140625" style="2" customWidth="1"/>
    <col min="14348" max="14348" width="5.5703125" style="2" customWidth="1"/>
    <col min="14349" max="14349" width="7.28515625" style="2" customWidth="1"/>
    <col min="14350" max="14350" width="4.28515625" style="2" customWidth="1"/>
    <col min="14351" max="14351" width="22.85546875" style="2" customWidth="1"/>
    <col min="14352" max="14352" width="5.7109375" style="2" customWidth="1"/>
    <col min="14353" max="14353" width="20.85546875" style="2" customWidth="1"/>
    <col min="14354" max="14354" width="3.42578125" style="2" customWidth="1"/>
    <col min="14355" max="14355" width="6.85546875" style="2" customWidth="1"/>
    <col min="14356" max="14356" width="0" style="2" hidden="1" customWidth="1"/>
    <col min="14357" max="14357" width="20.85546875" style="2" customWidth="1"/>
    <col min="14358" max="14358" width="4.28515625" style="2" customWidth="1"/>
    <col min="14359" max="14592" width="8.5703125" style="2"/>
    <col min="14593" max="14593" width="4.85546875" style="2" customWidth="1"/>
    <col min="14594" max="14594" width="22.140625" style="2" customWidth="1"/>
    <col min="14595" max="14595" width="5.42578125" style="2" customWidth="1"/>
    <col min="14596" max="14596" width="6.5703125" style="2" customWidth="1"/>
    <col min="14597" max="14597" width="22.140625" style="2" customWidth="1"/>
    <col min="14598" max="14598" width="4.42578125" style="2" customWidth="1"/>
    <col min="14599" max="14599" width="7.140625" style="2" customWidth="1"/>
    <col min="14600" max="14600" width="22.140625" style="2" customWidth="1"/>
    <col min="14601" max="14601" width="4.85546875" style="2" customWidth="1"/>
    <col min="14602" max="14602" width="6.7109375" style="2" customWidth="1"/>
    <col min="14603" max="14603" width="22.140625" style="2" customWidth="1"/>
    <col min="14604" max="14604" width="5.5703125" style="2" customWidth="1"/>
    <col min="14605" max="14605" width="7.28515625" style="2" customWidth="1"/>
    <col min="14606" max="14606" width="4.28515625" style="2" customWidth="1"/>
    <col min="14607" max="14607" width="22.85546875" style="2" customWidth="1"/>
    <col min="14608" max="14608" width="5.7109375" style="2" customWidth="1"/>
    <col min="14609" max="14609" width="20.85546875" style="2" customWidth="1"/>
    <col min="14610" max="14610" width="3.42578125" style="2" customWidth="1"/>
    <col min="14611" max="14611" width="6.85546875" style="2" customWidth="1"/>
    <col min="14612" max="14612" width="0" style="2" hidden="1" customWidth="1"/>
    <col min="14613" max="14613" width="20.85546875" style="2" customWidth="1"/>
    <col min="14614" max="14614" width="4.28515625" style="2" customWidth="1"/>
    <col min="14615" max="14848" width="8.5703125" style="2"/>
    <col min="14849" max="14849" width="4.85546875" style="2" customWidth="1"/>
    <col min="14850" max="14850" width="22.140625" style="2" customWidth="1"/>
    <col min="14851" max="14851" width="5.42578125" style="2" customWidth="1"/>
    <col min="14852" max="14852" width="6.5703125" style="2" customWidth="1"/>
    <col min="14853" max="14853" width="22.140625" style="2" customWidth="1"/>
    <col min="14854" max="14854" width="4.42578125" style="2" customWidth="1"/>
    <col min="14855" max="14855" width="7.140625" style="2" customWidth="1"/>
    <col min="14856" max="14856" width="22.140625" style="2" customWidth="1"/>
    <col min="14857" max="14857" width="4.85546875" style="2" customWidth="1"/>
    <col min="14858" max="14858" width="6.7109375" style="2" customWidth="1"/>
    <col min="14859" max="14859" width="22.140625" style="2" customWidth="1"/>
    <col min="14860" max="14860" width="5.5703125" style="2" customWidth="1"/>
    <col min="14861" max="14861" width="7.28515625" style="2" customWidth="1"/>
    <col min="14862" max="14862" width="4.28515625" style="2" customWidth="1"/>
    <col min="14863" max="14863" width="22.85546875" style="2" customWidth="1"/>
    <col min="14864" max="14864" width="5.7109375" style="2" customWidth="1"/>
    <col min="14865" max="14865" width="20.85546875" style="2" customWidth="1"/>
    <col min="14866" max="14866" width="3.42578125" style="2" customWidth="1"/>
    <col min="14867" max="14867" width="6.85546875" style="2" customWidth="1"/>
    <col min="14868" max="14868" width="0" style="2" hidden="1" customWidth="1"/>
    <col min="14869" max="14869" width="20.85546875" style="2" customWidth="1"/>
    <col min="14870" max="14870" width="4.28515625" style="2" customWidth="1"/>
    <col min="14871" max="15104" width="8.5703125" style="2"/>
    <col min="15105" max="15105" width="4.85546875" style="2" customWidth="1"/>
    <col min="15106" max="15106" width="22.140625" style="2" customWidth="1"/>
    <col min="15107" max="15107" width="5.42578125" style="2" customWidth="1"/>
    <col min="15108" max="15108" width="6.5703125" style="2" customWidth="1"/>
    <col min="15109" max="15109" width="22.140625" style="2" customWidth="1"/>
    <col min="15110" max="15110" width="4.42578125" style="2" customWidth="1"/>
    <col min="15111" max="15111" width="7.140625" style="2" customWidth="1"/>
    <col min="15112" max="15112" width="22.140625" style="2" customWidth="1"/>
    <col min="15113" max="15113" width="4.85546875" style="2" customWidth="1"/>
    <col min="15114" max="15114" width="6.7109375" style="2" customWidth="1"/>
    <col min="15115" max="15115" width="22.140625" style="2" customWidth="1"/>
    <col min="15116" max="15116" width="5.5703125" style="2" customWidth="1"/>
    <col min="15117" max="15117" width="7.28515625" style="2" customWidth="1"/>
    <col min="15118" max="15118" width="4.28515625" style="2" customWidth="1"/>
    <col min="15119" max="15119" width="22.85546875" style="2" customWidth="1"/>
    <col min="15120" max="15120" width="5.7109375" style="2" customWidth="1"/>
    <col min="15121" max="15121" width="20.85546875" style="2" customWidth="1"/>
    <col min="15122" max="15122" width="3.42578125" style="2" customWidth="1"/>
    <col min="15123" max="15123" width="6.85546875" style="2" customWidth="1"/>
    <col min="15124" max="15124" width="0" style="2" hidden="1" customWidth="1"/>
    <col min="15125" max="15125" width="20.85546875" style="2" customWidth="1"/>
    <col min="15126" max="15126" width="4.28515625" style="2" customWidth="1"/>
    <col min="15127" max="15360" width="8.5703125" style="2"/>
    <col min="15361" max="15361" width="4.85546875" style="2" customWidth="1"/>
    <col min="15362" max="15362" width="22.140625" style="2" customWidth="1"/>
    <col min="15363" max="15363" width="5.42578125" style="2" customWidth="1"/>
    <col min="15364" max="15364" width="6.5703125" style="2" customWidth="1"/>
    <col min="15365" max="15365" width="22.140625" style="2" customWidth="1"/>
    <col min="15366" max="15366" width="4.42578125" style="2" customWidth="1"/>
    <col min="15367" max="15367" width="7.140625" style="2" customWidth="1"/>
    <col min="15368" max="15368" width="22.140625" style="2" customWidth="1"/>
    <col min="15369" max="15369" width="4.85546875" style="2" customWidth="1"/>
    <col min="15370" max="15370" width="6.7109375" style="2" customWidth="1"/>
    <col min="15371" max="15371" width="22.140625" style="2" customWidth="1"/>
    <col min="15372" max="15372" width="5.5703125" style="2" customWidth="1"/>
    <col min="15373" max="15373" width="7.28515625" style="2" customWidth="1"/>
    <col min="15374" max="15374" width="4.28515625" style="2" customWidth="1"/>
    <col min="15375" max="15375" width="22.85546875" style="2" customWidth="1"/>
    <col min="15376" max="15376" width="5.7109375" style="2" customWidth="1"/>
    <col min="15377" max="15377" width="20.85546875" style="2" customWidth="1"/>
    <col min="15378" max="15378" width="3.42578125" style="2" customWidth="1"/>
    <col min="15379" max="15379" width="6.85546875" style="2" customWidth="1"/>
    <col min="15380" max="15380" width="0" style="2" hidden="1" customWidth="1"/>
    <col min="15381" max="15381" width="20.85546875" style="2" customWidth="1"/>
    <col min="15382" max="15382" width="4.28515625" style="2" customWidth="1"/>
    <col min="15383" max="15616" width="8.5703125" style="2"/>
    <col min="15617" max="15617" width="4.85546875" style="2" customWidth="1"/>
    <col min="15618" max="15618" width="22.140625" style="2" customWidth="1"/>
    <col min="15619" max="15619" width="5.42578125" style="2" customWidth="1"/>
    <col min="15620" max="15620" width="6.5703125" style="2" customWidth="1"/>
    <col min="15621" max="15621" width="22.140625" style="2" customWidth="1"/>
    <col min="15622" max="15622" width="4.42578125" style="2" customWidth="1"/>
    <col min="15623" max="15623" width="7.140625" style="2" customWidth="1"/>
    <col min="15624" max="15624" width="22.140625" style="2" customWidth="1"/>
    <col min="15625" max="15625" width="4.85546875" style="2" customWidth="1"/>
    <col min="15626" max="15626" width="6.7109375" style="2" customWidth="1"/>
    <col min="15627" max="15627" width="22.140625" style="2" customWidth="1"/>
    <col min="15628" max="15628" width="5.5703125" style="2" customWidth="1"/>
    <col min="15629" max="15629" width="7.28515625" style="2" customWidth="1"/>
    <col min="15630" max="15630" width="4.28515625" style="2" customWidth="1"/>
    <col min="15631" max="15631" width="22.85546875" style="2" customWidth="1"/>
    <col min="15632" max="15632" width="5.7109375" style="2" customWidth="1"/>
    <col min="15633" max="15633" width="20.85546875" style="2" customWidth="1"/>
    <col min="15634" max="15634" width="3.42578125" style="2" customWidth="1"/>
    <col min="15635" max="15635" width="6.85546875" style="2" customWidth="1"/>
    <col min="15636" max="15636" width="0" style="2" hidden="1" customWidth="1"/>
    <col min="15637" max="15637" width="20.85546875" style="2" customWidth="1"/>
    <col min="15638" max="15638" width="4.28515625" style="2" customWidth="1"/>
    <col min="15639" max="15872" width="8.5703125" style="2"/>
    <col min="15873" max="15873" width="4.85546875" style="2" customWidth="1"/>
    <col min="15874" max="15874" width="22.140625" style="2" customWidth="1"/>
    <col min="15875" max="15875" width="5.42578125" style="2" customWidth="1"/>
    <col min="15876" max="15876" width="6.5703125" style="2" customWidth="1"/>
    <col min="15877" max="15877" width="22.140625" style="2" customWidth="1"/>
    <col min="15878" max="15878" width="4.42578125" style="2" customWidth="1"/>
    <col min="15879" max="15879" width="7.140625" style="2" customWidth="1"/>
    <col min="15880" max="15880" width="22.140625" style="2" customWidth="1"/>
    <col min="15881" max="15881" width="4.85546875" style="2" customWidth="1"/>
    <col min="15882" max="15882" width="6.7109375" style="2" customWidth="1"/>
    <col min="15883" max="15883" width="22.140625" style="2" customWidth="1"/>
    <col min="15884" max="15884" width="5.5703125" style="2" customWidth="1"/>
    <col min="15885" max="15885" width="7.28515625" style="2" customWidth="1"/>
    <col min="15886" max="15886" width="4.28515625" style="2" customWidth="1"/>
    <col min="15887" max="15887" width="22.85546875" style="2" customWidth="1"/>
    <col min="15888" max="15888" width="5.7109375" style="2" customWidth="1"/>
    <col min="15889" max="15889" width="20.85546875" style="2" customWidth="1"/>
    <col min="15890" max="15890" width="3.42578125" style="2" customWidth="1"/>
    <col min="15891" max="15891" width="6.85546875" style="2" customWidth="1"/>
    <col min="15892" max="15892" width="0" style="2" hidden="1" customWidth="1"/>
    <col min="15893" max="15893" width="20.85546875" style="2" customWidth="1"/>
    <col min="15894" max="15894" width="4.28515625" style="2" customWidth="1"/>
    <col min="15895" max="16128" width="8.5703125" style="2"/>
    <col min="16129" max="16129" width="4.85546875" style="2" customWidth="1"/>
    <col min="16130" max="16130" width="22.140625" style="2" customWidth="1"/>
    <col min="16131" max="16131" width="5.42578125" style="2" customWidth="1"/>
    <col min="16132" max="16132" width="6.5703125" style="2" customWidth="1"/>
    <col min="16133" max="16133" width="22.140625" style="2" customWidth="1"/>
    <col min="16134" max="16134" width="4.42578125" style="2" customWidth="1"/>
    <col min="16135" max="16135" width="7.140625" style="2" customWidth="1"/>
    <col min="16136" max="16136" width="22.140625" style="2" customWidth="1"/>
    <col min="16137" max="16137" width="4.85546875" style="2" customWidth="1"/>
    <col min="16138" max="16138" width="6.7109375" style="2" customWidth="1"/>
    <col min="16139" max="16139" width="22.140625" style="2" customWidth="1"/>
    <col min="16140" max="16140" width="5.5703125" style="2" customWidth="1"/>
    <col min="16141" max="16141" width="7.28515625" style="2" customWidth="1"/>
    <col min="16142" max="16142" width="4.28515625" style="2" customWidth="1"/>
    <col min="16143" max="16143" width="22.85546875" style="2" customWidth="1"/>
    <col min="16144" max="16144" width="5.7109375" style="2" customWidth="1"/>
    <col min="16145" max="16145" width="20.85546875" style="2" customWidth="1"/>
    <col min="16146" max="16146" width="3.42578125" style="2" customWidth="1"/>
    <col min="16147" max="16147" width="6.85546875" style="2" customWidth="1"/>
    <col min="16148" max="16148" width="0" style="2" hidden="1" customWidth="1"/>
    <col min="16149" max="16149" width="20.85546875" style="2" customWidth="1"/>
    <col min="16150" max="16150" width="4.28515625" style="2" customWidth="1"/>
    <col min="16151" max="16384" width="8.5703125" style="2"/>
  </cols>
  <sheetData>
    <row r="1" spans="1:24" ht="27.75" customHeight="1" x14ac:dyDescent="0.25">
      <c r="B1" s="37" t="s">
        <v>35</v>
      </c>
      <c r="R1" s="38"/>
      <c r="V1" s="39"/>
    </row>
    <row r="2" spans="1:24" ht="30" x14ac:dyDescent="0.25">
      <c r="A2" s="40" t="s">
        <v>36</v>
      </c>
      <c r="B2" s="1" t="s">
        <v>37</v>
      </c>
      <c r="C2" s="37"/>
      <c r="R2" s="41"/>
      <c r="U2" s="37"/>
    </row>
    <row r="3" spans="1:24" ht="15.75" x14ac:dyDescent="0.25">
      <c r="B3" s="1" t="s">
        <v>38</v>
      </c>
      <c r="C3" s="42" t="s">
        <v>31</v>
      </c>
      <c r="N3" s="43"/>
      <c r="O3" s="43"/>
      <c r="P3" s="43"/>
      <c r="Q3" s="44"/>
      <c r="R3" s="38"/>
      <c r="S3" s="44"/>
      <c r="T3" s="44"/>
      <c r="U3" s="45"/>
      <c r="V3" s="46"/>
      <c r="W3" s="43"/>
      <c r="X3" s="43"/>
    </row>
    <row r="4" spans="1:24" x14ac:dyDescent="0.25">
      <c r="A4" s="47">
        <v>1</v>
      </c>
      <c r="B4" s="48" t="str">
        <f>O7</f>
        <v>Gediminas Levickas</v>
      </c>
      <c r="C4" s="48">
        <f>P7</f>
        <v>103</v>
      </c>
      <c r="E4" s="49" t="s">
        <v>39</v>
      </c>
      <c r="H4" s="50"/>
      <c r="K4" s="43"/>
      <c r="L4" s="43"/>
      <c r="M4" s="43"/>
      <c r="N4" s="43"/>
      <c r="O4" s="43"/>
      <c r="P4" s="43"/>
      <c r="Q4" s="51"/>
      <c r="R4" s="38"/>
      <c r="S4" s="44"/>
      <c r="T4" s="44"/>
      <c r="U4" s="52"/>
      <c r="V4" s="53"/>
      <c r="W4" s="43"/>
      <c r="X4" s="43"/>
    </row>
    <row r="5" spans="1:24" ht="15.75" x14ac:dyDescent="0.25">
      <c r="A5" s="47">
        <v>16</v>
      </c>
      <c r="B5" s="48" t="str">
        <f>O22</f>
        <v>Andrius Surplys</v>
      </c>
      <c r="C5" s="48">
        <f>P22</f>
        <v>141</v>
      </c>
      <c r="F5" s="54" t="s">
        <v>31</v>
      </c>
      <c r="H5" s="50" t="s">
        <v>40</v>
      </c>
      <c r="K5" s="43"/>
      <c r="L5" s="55"/>
      <c r="M5" s="43"/>
      <c r="N5" s="43"/>
      <c r="O5" s="43"/>
      <c r="P5" s="43"/>
      <c r="Q5" s="52"/>
      <c r="R5" s="38"/>
      <c r="S5" s="44"/>
      <c r="T5" s="44"/>
      <c r="U5" s="52"/>
      <c r="V5" s="53"/>
      <c r="W5" s="43"/>
      <c r="X5" s="43"/>
    </row>
    <row r="6" spans="1:24" ht="15.75" x14ac:dyDescent="0.25">
      <c r="A6" s="47"/>
      <c r="B6" s="56" t="s">
        <v>41</v>
      </c>
      <c r="C6" s="56"/>
      <c r="E6" s="57" t="s">
        <v>15</v>
      </c>
      <c r="F6" s="58">
        <v>103</v>
      </c>
      <c r="K6" s="59"/>
      <c r="L6" s="59"/>
      <c r="M6" s="43"/>
      <c r="N6" s="115" t="s">
        <v>42</v>
      </c>
      <c r="O6" s="116"/>
      <c r="P6" s="60" t="s">
        <v>43</v>
      </c>
      <c r="Q6" s="52"/>
      <c r="R6" s="38"/>
      <c r="S6" s="44"/>
      <c r="T6" s="44"/>
      <c r="U6" s="61"/>
      <c r="V6" s="46"/>
      <c r="W6" s="43"/>
      <c r="X6" s="43"/>
    </row>
    <row r="7" spans="1:24" x14ac:dyDescent="0.25">
      <c r="A7" s="47">
        <v>8</v>
      </c>
      <c r="B7" s="48" t="str">
        <f>O14</f>
        <v>Aurimas Vaškelis</v>
      </c>
      <c r="C7" s="48">
        <f>P14</f>
        <v>129</v>
      </c>
      <c r="E7" s="58" t="s">
        <v>44</v>
      </c>
      <c r="F7" s="58">
        <v>129</v>
      </c>
      <c r="H7" s="37" t="s">
        <v>45</v>
      </c>
      <c r="K7" s="59"/>
      <c r="L7" s="59"/>
      <c r="M7" s="43"/>
      <c r="N7" s="62">
        <v>1</v>
      </c>
      <c r="O7" s="63" t="str">
        <f>'[1]FINAL QUALIFICATION'!C11</f>
        <v>Gediminas Levickas</v>
      </c>
      <c r="P7" s="64">
        <f>'[1]FINAL QUALIFICATION'!D11</f>
        <v>103</v>
      </c>
      <c r="Q7" s="44"/>
      <c r="R7" s="38"/>
      <c r="S7" s="44"/>
      <c r="T7" s="44"/>
      <c r="U7" s="52"/>
      <c r="V7" s="53"/>
      <c r="W7" s="43"/>
      <c r="X7" s="43"/>
    </row>
    <row r="8" spans="1:24" ht="15.75" x14ac:dyDescent="0.25">
      <c r="A8" s="47">
        <v>9</v>
      </c>
      <c r="B8" s="48" t="str">
        <f>O15</f>
        <v>Valdas Vindžigelskis</v>
      </c>
      <c r="C8" s="48">
        <f>P15</f>
        <v>136</v>
      </c>
      <c r="E8" s="65"/>
      <c r="F8" s="65"/>
      <c r="H8" s="59"/>
      <c r="I8" s="54" t="s">
        <v>31</v>
      </c>
      <c r="J8" s="43"/>
      <c r="K8" s="43"/>
      <c r="L8" s="43"/>
      <c r="M8" s="43"/>
      <c r="N8" s="62">
        <v>2</v>
      </c>
      <c r="O8" s="63" t="str">
        <f>'[1]FINAL QUALIFICATION'!C12</f>
        <v>Benediktas Čirba</v>
      </c>
      <c r="P8" s="64">
        <f>'[1]FINAL QUALIFICATION'!D12</f>
        <v>111</v>
      </c>
      <c r="Q8" s="44"/>
      <c r="R8" s="38"/>
      <c r="S8" s="44"/>
      <c r="T8" s="44"/>
      <c r="U8" s="52"/>
      <c r="V8" s="53"/>
      <c r="W8" s="43"/>
      <c r="X8" s="43"/>
    </row>
    <row r="9" spans="1:24" x14ac:dyDescent="0.25">
      <c r="A9" s="47"/>
      <c r="B9" s="61" t="s">
        <v>46</v>
      </c>
      <c r="C9" s="61"/>
      <c r="E9" s="65"/>
      <c r="F9" s="65"/>
      <c r="H9" s="57" t="s">
        <v>15</v>
      </c>
      <c r="I9" s="58">
        <v>103</v>
      </c>
      <c r="J9" s="43"/>
      <c r="K9" s="43"/>
      <c r="L9" s="43"/>
      <c r="M9" s="43"/>
      <c r="N9" s="62">
        <v>3</v>
      </c>
      <c r="O9" s="63" t="str">
        <f>'[1]FINAL QUALIFICATION'!C13</f>
        <v>Artūras Ravluškevičius</v>
      </c>
      <c r="P9" s="64">
        <f>'[1]FINAL QUALIFICATION'!D13</f>
        <v>109</v>
      </c>
      <c r="Q9" s="44"/>
      <c r="R9" s="38"/>
      <c r="S9" s="44"/>
      <c r="T9" s="44"/>
      <c r="U9" s="61"/>
      <c r="V9" s="46"/>
      <c r="W9" s="43"/>
      <c r="X9" s="43"/>
    </row>
    <row r="10" spans="1:24" x14ac:dyDescent="0.25">
      <c r="A10" s="47">
        <v>4</v>
      </c>
      <c r="B10" s="48" t="str">
        <f>O10</f>
        <v>Lukas Garlevičius</v>
      </c>
      <c r="C10" s="48">
        <f>P10</f>
        <v>108</v>
      </c>
      <c r="E10" s="65"/>
      <c r="F10" s="65"/>
      <c r="H10" s="58" t="s">
        <v>47</v>
      </c>
      <c r="I10" s="58">
        <v>130</v>
      </c>
      <c r="K10" s="43"/>
      <c r="L10" s="55"/>
      <c r="M10" s="43"/>
      <c r="N10" s="62">
        <v>4</v>
      </c>
      <c r="O10" s="63" t="str">
        <f>'[1]FINAL QUALIFICATION'!C14</f>
        <v>Lukas Garlevičius</v>
      </c>
      <c r="P10" s="64">
        <f>'[1]FINAL QUALIFICATION'!D14</f>
        <v>108</v>
      </c>
      <c r="Q10" s="44"/>
      <c r="R10" s="38"/>
      <c r="S10" s="44"/>
      <c r="T10" s="44"/>
      <c r="U10" s="52"/>
      <c r="V10" s="53"/>
      <c r="W10" s="43"/>
      <c r="X10" s="43"/>
    </row>
    <row r="11" spans="1:24" ht="15.75" x14ac:dyDescent="0.25">
      <c r="A11" s="47">
        <v>13</v>
      </c>
      <c r="B11" s="48" t="str">
        <f>O19</f>
        <v>Arturs Miskinis</v>
      </c>
      <c r="C11" s="48">
        <f>P19</f>
        <v>101</v>
      </c>
      <c r="E11" s="58" t="s">
        <v>17</v>
      </c>
      <c r="F11" s="58">
        <v>108</v>
      </c>
      <c r="K11" s="66" t="s">
        <v>48</v>
      </c>
      <c r="L11" s="66" t="s">
        <v>31</v>
      </c>
      <c r="M11" s="43"/>
      <c r="N11" s="62">
        <v>5</v>
      </c>
      <c r="O11" s="63" t="str">
        <f>'[1]FINAL QUALIFICATION'!C15</f>
        <v>Kęstutis Kelpša</v>
      </c>
      <c r="P11" s="64">
        <f>'[1]FINAL QUALIFICATION'!D15</f>
        <v>130</v>
      </c>
      <c r="Q11" s="52"/>
      <c r="R11" s="38"/>
      <c r="S11" s="44"/>
      <c r="T11" s="44"/>
      <c r="U11" s="52"/>
      <c r="V11" s="53"/>
      <c r="W11" s="43"/>
      <c r="X11" s="43"/>
    </row>
    <row r="12" spans="1:24" x14ac:dyDescent="0.25">
      <c r="A12" s="47"/>
      <c r="B12" s="61" t="s">
        <v>49</v>
      </c>
      <c r="C12" s="61"/>
      <c r="E12" s="58" t="s">
        <v>47</v>
      </c>
      <c r="F12" s="58">
        <v>130</v>
      </c>
      <c r="K12" s="58" t="s">
        <v>47</v>
      </c>
      <c r="L12" s="58">
        <v>130</v>
      </c>
      <c r="M12" s="43"/>
      <c r="N12" s="62">
        <v>6</v>
      </c>
      <c r="O12" s="63" t="str">
        <f>'[1]FINAL QUALIFICATION'!C16</f>
        <v>Arūnas Černevičius</v>
      </c>
      <c r="P12" s="64">
        <f>'[1]FINAL QUALIFICATION'!D16</f>
        <v>133</v>
      </c>
      <c r="Q12" s="52"/>
      <c r="R12" s="38"/>
      <c r="S12" s="44"/>
      <c r="T12" s="44"/>
      <c r="U12" s="61"/>
      <c r="V12" s="46"/>
      <c r="W12" s="43"/>
      <c r="X12" s="43"/>
    </row>
    <row r="13" spans="1:24" x14ac:dyDescent="0.25">
      <c r="A13" s="47">
        <v>5</v>
      </c>
      <c r="B13" s="48" t="str">
        <f>O11</f>
        <v>Kęstutis Kelpša</v>
      </c>
      <c r="C13" s="48">
        <f>P11</f>
        <v>130</v>
      </c>
      <c r="E13" s="65"/>
      <c r="F13" s="65"/>
      <c r="K13" s="58" t="s">
        <v>22</v>
      </c>
      <c r="L13" s="58">
        <v>111</v>
      </c>
      <c r="M13" s="43"/>
      <c r="N13" s="62">
        <v>7</v>
      </c>
      <c r="O13" s="63" t="str">
        <f>'[1]FINAL QUALIFICATION'!C17</f>
        <v>Igor Martynov</v>
      </c>
      <c r="P13" s="64">
        <f>'[1]FINAL QUALIFICATION'!D17</f>
        <v>132</v>
      </c>
      <c r="Q13" s="44"/>
      <c r="R13" s="38"/>
      <c r="S13" s="44"/>
      <c r="T13" s="44"/>
      <c r="U13" s="52"/>
      <c r="V13" s="53"/>
      <c r="W13" s="43"/>
      <c r="X13" s="43"/>
    </row>
    <row r="14" spans="1:24" x14ac:dyDescent="0.25">
      <c r="A14" s="47">
        <v>12</v>
      </c>
      <c r="B14" s="48" t="str">
        <f>O18</f>
        <v>Arnas Kazokevičius</v>
      </c>
      <c r="C14" s="48">
        <f>P18</f>
        <v>155</v>
      </c>
      <c r="E14" s="65"/>
      <c r="F14" s="65"/>
      <c r="M14" s="43"/>
      <c r="N14" s="62">
        <v>8</v>
      </c>
      <c r="O14" s="63" t="str">
        <f>'[1]FINAL QUALIFICATION'!C18</f>
        <v>Aurimas Vaškelis</v>
      </c>
      <c r="P14" s="64">
        <f>'[1]FINAL QUALIFICATION'!D18</f>
        <v>129</v>
      </c>
      <c r="Q14" s="44"/>
      <c r="R14" s="38"/>
      <c r="S14" s="44"/>
      <c r="T14" s="44"/>
      <c r="U14" s="52"/>
      <c r="V14" s="53"/>
      <c r="W14" s="43"/>
      <c r="X14" s="43"/>
    </row>
    <row r="15" spans="1:24" x14ac:dyDescent="0.25">
      <c r="A15" s="47"/>
      <c r="B15" s="56" t="s">
        <v>50</v>
      </c>
      <c r="C15" s="65"/>
      <c r="E15" s="65"/>
      <c r="F15" s="65"/>
      <c r="N15" s="62">
        <v>9</v>
      </c>
      <c r="O15" s="63" t="str">
        <f>'[1]FINAL QUALIFICATION'!C19</f>
        <v>Valdas Vindžigelskis</v>
      </c>
      <c r="P15" s="64">
        <f>'[1]FINAL QUALIFICATION'!D19</f>
        <v>136</v>
      </c>
      <c r="Q15" s="44"/>
      <c r="R15" s="38"/>
      <c r="S15" s="44"/>
      <c r="T15" s="44"/>
      <c r="U15" s="44"/>
      <c r="V15" s="46"/>
      <c r="W15" s="43"/>
      <c r="X15" s="43"/>
    </row>
    <row r="16" spans="1:24" ht="15.75" x14ac:dyDescent="0.25">
      <c r="A16" s="47">
        <v>2</v>
      </c>
      <c r="B16" s="48" t="str">
        <f>O8</f>
        <v>Benediktas Čirba</v>
      </c>
      <c r="C16" s="48">
        <f>P8</f>
        <v>111</v>
      </c>
      <c r="K16" s="47" t="s">
        <v>51</v>
      </c>
      <c r="L16" s="66"/>
      <c r="N16" s="62">
        <v>10</v>
      </c>
      <c r="O16" s="67" t="str">
        <f>'[1]FINAL QUALIFICATION'!C20</f>
        <v>Dovydas Čirba</v>
      </c>
      <c r="P16" s="64">
        <f>'[1]FINAL QUALIFICATION'!D20</f>
        <v>106</v>
      </c>
      <c r="Q16" s="65"/>
      <c r="R16" s="38"/>
      <c r="S16" s="65"/>
      <c r="T16" s="65"/>
      <c r="U16" s="65"/>
    </row>
    <row r="17" spans="1:21" x14ac:dyDescent="0.25">
      <c r="A17" s="47">
        <v>15</v>
      </c>
      <c r="B17" s="48" t="str">
        <f>O21</f>
        <v>Mindaugas Cibulskis</v>
      </c>
      <c r="C17" s="48">
        <f>P21</f>
        <v>105</v>
      </c>
      <c r="K17" s="57" t="s">
        <v>15</v>
      </c>
      <c r="L17" s="58">
        <v>103</v>
      </c>
      <c r="N17" s="62">
        <v>11</v>
      </c>
      <c r="O17" s="67" t="str">
        <f>'[1]FINAL QUALIFICATION'!C21</f>
        <v>Marius Vasiliauskas</v>
      </c>
      <c r="P17" s="64">
        <f>'[1]FINAL QUALIFICATION'!D21</f>
        <v>142</v>
      </c>
      <c r="Q17" s="65"/>
      <c r="R17" s="38"/>
      <c r="S17" s="65"/>
      <c r="T17" s="65"/>
      <c r="U17" s="65"/>
    </row>
    <row r="18" spans="1:21" x14ac:dyDescent="0.25">
      <c r="A18" s="47"/>
      <c r="B18" s="56" t="s">
        <v>52</v>
      </c>
      <c r="C18" s="56"/>
      <c r="E18" s="57" t="s">
        <v>22</v>
      </c>
      <c r="F18" s="58">
        <v>111</v>
      </c>
      <c r="K18" s="58" t="s">
        <v>20</v>
      </c>
      <c r="L18" s="58">
        <v>109</v>
      </c>
      <c r="N18" s="62">
        <v>12</v>
      </c>
      <c r="O18" s="67" t="str">
        <f>'[1]FINAL QUALIFICATION'!C22</f>
        <v>Arnas Kazokevičius</v>
      </c>
      <c r="P18" s="64">
        <f>'[1]FINAL QUALIFICATION'!D22</f>
        <v>155</v>
      </c>
      <c r="Q18" s="65"/>
      <c r="R18" s="41"/>
      <c r="S18" s="65"/>
      <c r="T18" s="65"/>
      <c r="U18" s="65"/>
    </row>
    <row r="19" spans="1:21" x14ac:dyDescent="0.25">
      <c r="A19" s="47">
        <v>7</v>
      </c>
      <c r="B19" s="48" t="str">
        <f>O13</f>
        <v>Igor Martynov</v>
      </c>
      <c r="C19" s="48">
        <f>P13</f>
        <v>132</v>
      </c>
      <c r="E19" s="58" t="s">
        <v>53</v>
      </c>
      <c r="F19" s="58">
        <v>106</v>
      </c>
      <c r="N19" s="62">
        <v>13</v>
      </c>
      <c r="O19" s="67" t="str">
        <f>'[1]FINAL QUALIFICATION'!C23</f>
        <v>Arturs Miskinis</v>
      </c>
      <c r="P19" s="64">
        <f>'[1]FINAL QUALIFICATION'!D23</f>
        <v>101</v>
      </c>
      <c r="R19" s="38"/>
    </row>
    <row r="20" spans="1:21" x14ac:dyDescent="0.25">
      <c r="A20" s="47">
        <v>10</v>
      </c>
      <c r="B20" s="48" t="str">
        <f>O16</f>
        <v>Dovydas Čirba</v>
      </c>
      <c r="C20" s="48">
        <f>P16</f>
        <v>106</v>
      </c>
      <c r="H20" s="58" t="s">
        <v>22</v>
      </c>
      <c r="I20" s="58">
        <v>111</v>
      </c>
      <c r="K20" s="43"/>
      <c r="L20" s="68"/>
      <c r="N20" s="62">
        <v>14</v>
      </c>
      <c r="O20" s="67" t="str">
        <f>'[1]FINAL QUALIFICATION'!C24</f>
        <v>Žilvinas Bardauskas</v>
      </c>
      <c r="P20" s="64">
        <f>'[1]FINAL QUALIFICATION'!D24</f>
        <v>135</v>
      </c>
      <c r="R20" s="38"/>
    </row>
    <row r="21" spans="1:21" x14ac:dyDescent="0.25">
      <c r="A21" s="47"/>
      <c r="B21" s="61" t="s">
        <v>54</v>
      </c>
      <c r="C21" s="61"/>
      <c r="H21" s="58" t="s">
        <v>20</v>
      </c>
      <c r="I21" s="58">
        <v>109</v>
      </c>
      <c r="K21" s="43"/>
      <c r="L21" s="59"/>
      <c r="N21" s="62">
        <v>15</v>
      </c>
      <c r="O21" s="67" t="str">
        <f>'[1]FINAL QUALIFICATION'!C25</f>
        <v>Mindaugas Cibulskis</v>
      </c>
      <c r="P21" s="64">
        <f>'[1]FINAL QUALIFICATION'!D25</f>
        <v>105</v>
      </c>
      <c r="R21" s="38"/>
    </row>
    <row r="22" spans="1:21" x14ac:dyDescent="0.25">
      <c r="A22" s="47">
        <v>3</v>
      </c>
      <c r="B22" s="48" t="str">
        <f>O9</f>
        <v>Artūras Ravluškevičius</v>
      </c>
      <c r="C22" s="48">
        <f>P9</f>
        <v>109</v>
      </c>
      <c r="K22" s="47" t="s">
        <v>55</v>
      </c>
      <c r="L22" s="59"/>
      <c r="N22" s="69">
        <v>16</v>
      </c>
      <c r="O22" s="70" t="str">
        <f>'[1]FINAL QUALIFICATION'!C26</f>
        <v>Andrius Surplys</v>
      </c>
      <c r="P22" s="71">
        <f>'[1]FINAL QUALIFICATION'!D26</f>
        <v>141</v>
      </c>
      <c r="R22" s="38"/>
    </row>
    <row r="23" spans="1:21" x14ac:dyDescent="0.25">
      <c r="A23" s="47">
        <v>14</v>
      </c>
      <c r="B23" s="48" t="str">
        <f>O20</f>
        <v>Žilvinas Bardauskas</v>
      </c>
      <c r="C23" s="48">
        <f>P20</f>
        <v>135</v>
      </c>
      <c r="E23" s="57" t="s">
        <v>20</v>
      </c>
      <c r="F23" s="58">
        <v>109</v>
      </c>
      <c r="J23" s="50">
        <v>1</v>
      </c>
      <c r="K23" s="58" t="s">
        <v>56</v>
      </c>
      <c r="L23" s="58">
        <v>130</v>
      </c>
      <c r="R23" s="38"/>
    </row>
    <row r="24" spans="1:21" x14ac:dyDescent="0.25">
      <c r="A24" s="47"/>
      <c r="B24" s="61" t="s">
        <v>57</v>
      </c>
      <c r="C24" s="61"/>
      <c r="E24" s="58" t="s">
        <v>23</v>
      </c>
      <c r="F24" s="58">
        <v>133</v>
      </c>
      <c r="J24" s="50">
        <v>2</v>
      </c>
      <c r="K24" s="58" t="s">
        <v>22</v>
      </c>
      <c r="L24" s="58">
        <v>111</v>
      </c>
      <c r="R24" s="38"/>
    </row>
    <row r="25" spans="1:21" x14ac:dyDescent="0.25">
      <c r="A25" s="47">
        <v>6</v>
      </c>
      <c r="B25" s="48" t="str">
        <f>O12</f>
        <v>Arūnas Černevičius</v>
      </c>
      <c r="C25" s="48">
        <f>P12</f>
        <v>133</v>
      </c>
      <c r="J25" s="50">
        <v>3</v>
      </c>
      <c r="K25" s="58" t="s">
        <v>15</v>
      </c>
      <c r="L25" s="58">
        <v>103</v>
      </c>
      <c r="R25" s="38"/>
    </row>
    <row r="26" spans="1:21" x14ac:dyDescent="0.25">
      <c r="A26" s="47">
        <v>11</v>
      </c>
      <c r="B26" s="48" t="str">
        <f>O17</f>
        <v>Marius Vasiliauskas</v>
      </c>
      <c r="C26" s="48">
        <f>P17</f>
        <v>142</v>
      </c>
      <c r="J26" s="50">
        <v>4</v>
      </c>
      <c r="K26" s="57" t="s">
        <v>20</v>
      </c>
      <c r="L26" s="58">
        <v>109</v>
      </c>
      <c r="R26" s="38"/>
    </row>
    <row r="27" spans="1:21" x14ac:dyDescent="0.25">
      <c r="R27" s="38"/>
    </row>
    <row r="28" spans="1:21" x14ac:dyDescent="0.25">
      <c r="K28" s="43"/>
      <c r="L28" s="43"/>
      <c r="R28" s="38"/>
    </row>
    <row r="29" spans="1:21" x14ac:dyDescent="0.25">
      <c r="K29" s="43"/>
      <c r="L29" s="43"/>
      <c r="R29" s="38"/>
    </row>
    <row r="30" spans="1:21" x14ac:dyDescent="0.25">
      <c r="K30" s="43"/>
      <c r="L30" s="43"/>
      <c r="R30" s="38"/>
    </row>
    <row r="31" spans="1:21" x14ac:dyDescent="0.25">
      <c r="K31" s="43"/>
      <c r="L31" s="43"/>
      <c r="R31" s="72"/>
    </row>
    <row r="32" spans="1:21" x14ac:dyDescent="0.25">
      <c r="K32" s="43"/>
      <c r="L32" s="43"/>
    </row>
    <row r="33" spans="11:12" x14ac:dyDescent="0.25">
      <c r="K33" s="43"/>
      <c r="L33" s="43"/>
    </row>
    <row r="34" spans="11:12" x14ac:dyDescent="0.25">
      <c r="K34" s="43"/>
      <c r="L34" s="43"/>
    </row>
    <row r="35" spans="11:12" x14ac:dyDescent="0.25">
      <c r="K35" s="43"/>
      <c r="L35" s="43"/>
    </row>
  </sheetData>
  <sheetProtection selectLockedCells="1" selectUnlockedCells="1"/>
  <mergeCells count="1">
    <mergeCell ref="N6:O6"/>
  </mergeCells>
  <pageMargins left="0.25" right="0.25" top="0.75" bottom="0.75" header="0.3" footer="0.3"/>
  <pageSetup scale="78" firstPageNumber="0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K41"/>
  <sheetViews>
    <sheetView tabSelected="1" topLeftCell="A18" zoomScale="90" zoomScaleNormal="90" workbookViewId="0">
      <selection activeCell="B43" sqref="B43"/>
    </sheetView>
  </sheetViews>
  <sheetFormatPr defaultColWidth="8.5703125" defaultRowHeight="15" x14ac:dyDescent="0.25"/>
  <cols>
    <col min="1" max="1" width="6.85546875" style="2" customWidth="1"/>
    <col min="2" max="2" width="6.5703125" style="1" customWidth="1"/>
    <col min="3" max="3" width="41.28515625" style="2" customWidth="1"/>
    <col min="4" max="4" width="8.5703125" style="1"/>
    <col min="5" max="8" width="12.140625" style="1" customWidth="1"/>
    <col min="9" max="9" width="19.28515625" style="1" customWidth="1"/>
    <col min="10" max="68" width="9.5703125" style="2" customWidth="1"/>
    <col min="69" max="69" width="11" style="3" customWidth="1"/>
    <col min="70" max="88" width="11" style="4" hidden="1" customWidth="1"/>
    <col min="89" max="89" width="11" style="3" customWidth="1"/>
    <col min="90" max="93" width="9.7109375" style="2" customWidth="1"/>
    <col min="94" max="16384" width="8.5703125" style="2"/>
  </cols>
  <sheetData>
    <row r="6" spans="2:87" ht="21" customHeight="1" x14ac:dyDescent="0.25"/>
    <row r="7" spans="2:87" ht="21" x14ac:dyDescent="0.35">
      <c r="C7" s="5" t="s">
        <v>0</v>
      </c>
    </row>
    <row r="8" spans="2:87" ht="15.75" x14ac:dyDescent="0.25">
      <c r="C8" s="6" t="s">
        <v>30</v>
      </c>
      <c r="D8" s="6"/>
      <c r="BT8" s="7"/>
      <c r="BU8" s="7"/>
      <c r="BW8" s="7"/>
      <c r="CG8" s="4" t="s">
        <v>1</v>
      </c>
      <c r="CH8" s="4" t="s">
        <v>2</v>
      </c>
      <c r="CI8" s="4" t="s">
        <v>3</v>
      </c>
    </row>
    <row r="9" spans="2:87" ht="16.5" thickBot="1" x14ac:dyDescent="0.3">
      <c r="C9" s="6"/>
      <c r="D9" s="6"/>
      <c r="CG9" s="4" t="s">
        <v>4</v>
      </c>
      <c r="CH9" s="4" t="s">
        <v>5</v>
      </c>
      <c r="CI9" s="4" t="s">
        <v>6</v>
      </c>
    </row>
    <row r="10" spans="2:87" ht="43.5" customHeight="1" x14ac:dyDescent="0.25">
      <c r="B10" s="8" t="s">
        <v>7</v>
      </c>
      <c r="C10" s="8" t="s">
        <v>8</v>
      </c>
      <c r="D10" s="9" t="s">
        <v>9</v>
      </c>
      <c r="E10" s="9" t="s">
        <v>10</v>
      </c>
      <c r="F10" s="10" t="s">
        <v>11</v>
      </c>
      <c r="G10" s="11" t="s">
        <v>12</v>
      </c>
      <c r="H10" s="12" t="s">
        <v>13</v>
      </c>
      <c r="I10" s="13" t="s">
        <v>14</v>
      </c>
      <c r="BT10" s="4" t="str">
        <f>'[2]QUALIF MIDDLE REZ'!B11</f>
        <v>Name Surname</v>
      </c>
      <c r="BU10" s="4" t="str">
        <f>'[2]QUALIF MIDDLE REZ'!C11</f>
        <v>Car</v>
      </c>
      <c r="BV10" s="4" t="str">
        <f>'[2]QUALIF MIDDLE REZ'!D11</f>
        <v>SaRt No</v>
      </c>
      <c r="BW10" s="4" t="str">
        <f>'[2]QUALIF MIDDLE REZ'!H11</f>
        <v>FINAL</v>
      </c>
    </row>
    <row r="11" spans="2:87" x14ac:dyDescent="0.25">
      <c r="B11" s="14">
        <v>1</v>
      </c>
      <c r="C11" s="15" t="s">
        <v>47</v>
      </c>
      <c r="D11" s="16">
        <v>130</v>
      </c>
      <c r="E11" s="16">
        <v>87</v>
      </c>
      <c r="F11" s="17">
        <v>1</v>
      </c>
      <c r="G11" s="18">
        <v>3</v>
      </c>
      <c r="H11" s="19">
        <v>100</v>
      </c>
      <c r="I11" s="20">
        <f>SUM(G11:H11)</f>
        <v>103</v>
      </c>
      <c r="BS11" s="4">
        <v>1</v>
      </c>
      <c r="BT11" s="4" t="str">
        <f>'[2]QUALIF MIDDLE REZ'!B12</f>
        <v xml:space="preserve">Arūnas Černevičius </v>
      </c>
      <c r="BU11" s="4" t="str">
        <f>'[2]QUALIF MIDDLE REZ'!C12</f>
        <v xml:space="preserve">BMW e36 </v>
      </c>
      <c r="BV11" s="4">
        <f>'[2]QUALIF MIDDLE REZ'!D12</f>
        <v>119</v>
      </c>
      <c r="BW11" s="21">
        <f>ROUND('[2]QUALIF MIDDLE REZ'!H12,2)</f>
        <v>92</v>
      </c>
      <c r="BY11" s="4">
        <f t="shared" ref="BY11:BY35" si="0">RANK(BW11,$BW$11:$BW$35,0)</f>
        <v>1</v>
      </c>
      <c r="CA11" s="21">
        <f>BW11*1000000-BV11</f>
        <v>91999881</v>
      </c>
      <c r="CB11" s="4">
        <f t="shared" ref="CB11:CB23" si="1">RANK(CA11,$CA$11:$CA$35,0)</f>
        <v>1</v>
      </c>
      <c r="CD11" s="4">
        <v>1</v>
      </c>
      <c r="CE11" s="4">
        <f t="shared" ref="CE11:CE35" si="2">MATCH(CD11,CB:CB,0)</f>
        <v>11</v>
      </c>
      <c r="CG11" s="4">
        <f ca="1">IF(BT11&lt;&gt;0,INDIRECT(CG$9&amp;$CE11),"")</f>
        <v>1</v>
      </c>
      <c r="CH11" s="4">
        <f ca="1">IF(BU11&lt;&gt;0,INDIRECT(CH$9&amp;$CE11),"")</f>
        <v>91999881</v>
      </c>
      <c r="CI11" s="4">
        <f ca="1">IF(BV11&lt;&gt;0,INDIRECT(CI$9&amp;$CE11),"")</f>
        <v>1</v>
      </c>
    </row>
    <row r="12" spans="2:87" x14ac:dyDescent="0.25">
      <c r="B12" s="14">
        <v>2</v>
      </c>
      <c r="C12" s="15" t="s">
        <v>22</v>
      </c>
      <c r="D12" s="16">
        <v>111</v>
      </c>
      <c r="E12" s="16">
        <v>88.67</v>
      </c>
      <c r="F12" s="17">
        <v>2</v>
      </c>
      <c r="G12" s="18">
        <v>8</v>
      </c>
      <c r="H12" s="19">
        <v>88</v>
      </c>
      <c r="I12" s="20">
        <f>SUM(G12:H12)</f>
        <v>96</v>
      </c>
      <c r="BS12" s="4">
        <v>2</v>
      </c>
      <c r="BT12" s="4" t="str">
        <f>'[2]QUALIF MIDDLE REZ'!B13</f>
        <v xml:space="preserve">Norbe Daunoravičius </v>
      </c>
      <c r="BU12" s="4" t="str">
        <f>'[2]QUALIF MIDDLE REZ'!C13</f>
        <v xml:space="preserve">BMW e30 </v>
      </c>
      <c r="BV12" s="4">
        <f>'[2]QUALIF MIDDLE REZ'!D13</f>
        <v>113</v>
      </c>
      <c r="BW12" s="21">
        <f>ROUND('[2]QUALIF MIDDLE REZ'!H13,2)</f>
        <v>88.5</v>
      </c>
      <c r="BY12" s="4">
        <f t="shared" si="0"/>
        <v>2</v>
      </c>
      <c r="CA12" s="21">
        <f t="shared" ref="CA12:CA35" si="3">BW12*1000000-BV12</f>
        <v>88499887</v>
      </c>
      <c r="CB12" s="4">
        <f t="shared" si="1"/>
        <v>2</v>
      </c>
      <c r="CD12" s="4">
        <v>2</v>
      </c>
      <c r="CE12" s="4">
        <f t="shared" si="2"/>
        <v>12</v>
      </c>
      <c r="CG12" s="4">
        <f t="shared" ref="CG12:CI27" ca="1" si="4">IF(BT12&lt;&gt;0,INDIRECT(CG$9&amp;$CE12),"")</f>
        <v>2</v>
      </c>
      <c r="CH12" s="4">
        <f t="shared" ca="1" si="4"/>
        <v>88499887</v>
      </c>
      <c r="CI12" s="4">
        <f t="shared" ca="1" si="4"/>
        <v>2</v>
      </c>
    </row>
    <row r="13" spans="2:87" x14ac:dyDescent="0.25">
      <c r="B13" s="14">
        <v>3</v>
      </c>
      <c r="C13" s="15" t="s">
        <v>15</v>
      </c>
      <c r="D13" s="16">
        <v>103</v>
      </c>
      <c r="E13" s="16">
        <v>90.67</v>
      </c>
      <c r="F13" s="17">
        <v>3</v>
      </c>
      <c r="G13" s="18">
        <v>10</v>
      </c>
      <c r="H13" s="19">
        <v>78</v>
      </c>
      <c r="I13" s="20">
        <f>SUM(G13:H13)</f>
        <v>88</v>
      </c>
      <c r="BS13" s="4">
        <v>3</v>
      </c>
      <c r="BT13" s="4" t="str">
        <f>'[2]QUALIF MIDDLE REZ'!B14</f>
        <v xml:space="preserve">Artūras Ravluškevičius </v>
      </c>
      <c r="BU13" s="4" t="str">
        <f>'[2]QUALIF MIDDLE REZ'!C14</f>
        <v xml:space="preserve">BMW e36 </v>
      </c>
      <c r="BV13" s="4">
        <f>'[2]QUALIF MIDDLE REZ'!D14</f>
        <v>109</v>
      </c>
      <c r="BW13" s="21">
        <f>ROUND('[2]QUALIF MIDDLE REZ'!H14,2)</f>
        <v>78</v>
      </c>
      <c r="BY13" s="4">
        <f t="shared" si="0"/>
        <v>3</v>
      </c>
      <c r="CA13" s="21">
        <f t="shared" si="3"/>
        <v>77999891</v>
      </c>
      <c r="CB13" s="4">
        <f t="shared" si="1"/>
        <v>3</v>
      </c>
      <c r="CD13" s="4">
        <v>3</v>
      </c>
      <c r="CE13" s="4">
        <f t="shared" si="2"/>
        <v>13</v>
      </c>
      <c r="CG13" s="4">
        <f t="shared" ca="1" si="4"/>
        <v>3</v>
      </c>
      <c r="CH13" s="4">
        <f t="shared" ca="1" si="4"/>
        <v>77999891</v>
      </c>
      <c r="CI13" s="4">
        <f t="shared" ca="1" si="4"/>
        <v>3</v>
      </c>
    </row>
    <row r="14" spans="2:87" x14ac:dyDescent="0.25">
      <c r="B14" s="14">
        <v>4</v>
      </c>
      <c r="C14" s="15" t="s">
        <v>20</v>
      </c>
      <c r="D14" s="16">
        <v>109</v>
      </c>
      <c r="E14" s="16">
        <v>88</v>
      </c>
      <c r="F14" s="17">
        <v>4</v>
      </c>
      <c r="G14" s="18">
        <v>6</v>
      </c>
      <c r="H14" s="19">
        <v>69</v>
      </c>
      <c r="I14" s="20">
        <f>SUM(G14:H14)</f>
        <v>75</v>
      </c>
      <c r="BS14" s="4">
        <v>4</v>
      </c>
      <c r="BT14" s="4" t="str">
        <f>'[2]QUALIF MIDDLE REZ'!B15</f>
        <v xml:space="preserve">Aurimas Vaškelis </v>
      </c>
      <c r="BU14" s="4" t="str">
        <f>'[2]QUALIF MIDDLE REZ'!C15</f>
        <v xml:space="preserve">BMW e30 </v>
      </c>
      <c r="BV14" s="4">
        <f>'[2]QUALIF MIDDLE REZ'!D15</f>
        <v>127</v>
      </c>
      <c r="BW14" s="21">
        <f>ROUND('[2]QUALIF MIDDLE REZ'!H15,2)</f>
        <v>78</v>
      </c>
      <c r="BY14" s="4">
        <f t="shared" si="0"/>
        <v>3</v>
      </c>
      <c r="CA14" s="21">
        <f t="shared" si="3"/>
        <v>77999873</v>
      </c>
      <c r="CB14" s="4">
        <f t="shared" si="1"/>
        <v>4</v>
      </c>
      <c r="CD14" s="4">
        <v>4</v>
      </c>
      <c r="CE14" s="4">
        <f t="shared" si="2"/>
        <v>14</v>
      </c>
      <c r="CG14" s="4">
        <f t="shared" ca="1" si="4"/>
        <v>3</v>
      </c>
      <c r="CH14" s="4">
        <f t="shared" ca="1" si="4"/>
        <v>77999873</v>
      </c>
      <c r="CI14" s="4">
        <f t="shared" ca="1" si="4"/>
        <v>4</v>
      </c>
    </row>
    <row r="15" spans="2:87" x14ac:dyDescent="0.25">
      <c r="B15" s="14">
        <v>5</v>
      </c>
      <c r="C15" s="15" t="s">
        <v>105</v>
      </c>
      <c r="D15" s="16">
        <v>108</v>
      </c>
      <c r="E15" s="16">
        <v>87.33</v>
      </c>
      <c r="F15" s="17">
        <v>5</v>
      </c>
      <c r="G15" s="18">
        <v>4</v>
      </c>
      <c r="H15" s="19">
        <v>60</v>
      </c>
      <c r="I15" s="20">
        <f>SUM(G15:H15)</f>
        <v>64</v>
      </c>
      <c r="BS15" s="4">
        <v>5</v>
      </c>
      <c r="BT15" s="4" t="str">
        <f>'[2]QUALIF MIDDLE REZ'!B16</f>
        <v xml:space="preserve">Benediktas Čirba </v>
      </c>
      <c r="BU15" s="4" t="str">
        <f>'[2]QUALIF MIDDLE REZ'!C16</f>
        <v xml:space="preserve">Nissan S14 </v>
      </c>
      <c r="BV15" s="4">
        <f>'[2]QUALIF MIDDLE REZ'!D16</f>
        <v>103</v>
      </c>
      <c r="BW15" s="21">
        <f>ROUND('[2]QUALIF MIDDLE REZ'!H16,2)</f>
        <v>70.5</v>
      </c>
      <c r="BY15" s="4">
        <f t="shared" si="0"/>
        <v>5</v>
      </c>
      <c r="CA15" s="21">
        <f t="shared" si="3"/>
        <v>70499897</v>
      </c>
      <c r="CB15" s="4">
        <f t="shared" si="1"/>
        <v>5</v>
      </c>
      <c r="CD15" s="4">
        <v>5</v>
      </c>
      <c r="CE15" s="4">
        <f t="shared" si="2"/>
        <v>15</v>
      </c>
      <c r="CG15" s="4">
        <f t="shared" ca="1" si="4"/>
        <v>5</v>
      </c>
      <c r="CH15" s="4">
        <f t="shared" ca="1" si="4"/>
        <v>70499897</v>
      </c>
      <c r="CI15" s="4">
        <f t="shared" ca="1" si="4"/>
        <v>5</v>
      </c>
    </row>
    <row r="16" spans="2:87" x14ac:dyDescent="0.25">
      <c r="B16" s="14">
        <v>6</v>
      </c>
      <c r="C16" s="15" t="s">
        <v>23</v>
      </c>
      <c r="D16" s="16">
        <v>133</v>
      </c>
      <c r="E16" s="16">
        <v>87</v>
      </c>
      <c r="F16" s="17">
        <v>6</v>
      </c>
      <c r="G16" s="18">
        <v>3</v>
      </c>
      <c r="H16" s="19">
        <v>60</v>
      </c>
      <c r="I16" s="20">
        <f>SUM(G16:H16)</f>
        <v>63</v>
      </c>
      <c r="BS16" s="4">
        <v>6</v>
      </c>
      <c r="BT16" s="4" t="str">
        <f>'[2]QUALIF MIDDLE REZ'!B17</f>
        <v xml:space="preserve"> Lukas Garalevicius </v>
      </c>
      <c r="BU16" s="4" t="str">
        <f>'[2]QUALIF MIDDLE REZ'!C17</f>
        <v xml:space="preserve">Nissan Turbo </v>
      </c>
      <c r="BV16" s="4">
        <f>'[2]QUALIF MIDDLE REZ'!D17</f>
        <v>122</v>
      </c>
      <c r="BW16" s="21">
        <f>ROUND('[2]QUALIF MIDDLE REZ'!H17,2)</f>
        <v>66</v>
      </c>
      <c r="BY16" s="4">
        <f t="shared" si="0"/>
        <v>6</v>
      </c>
      <c r="CA16" s="21">
        <f t="shared" si="3"/>
        <v>65999878</v>
      </c>
      <c r="CB16" s="4">
        <f t="shared" si="1"/>
        <v>6</v>
      </c>
      <c r="CD16" s="4">
        <v>6</v>
      </c>
      <c r="CE16" s="4">
        <f t="shared" si="2"/>
        <v>16</v>
      </c>
      <c r="CG16" s="4">
        <f t="shared" ca="1" si="4"/>
        <v>6</v>
      </c>
      <c r="CH16" s="4">
        <f t="shared" ca="1" si="4"/>
        <v>65999878</v>
      </c>
      <c r="CI16" s="4">
        <f t="shared" ca="1" si="4"/>
        <v>6</v>
      </c>
    </row>
    <row r="17" spans="2:87" x14ac:dyDescent="0.25">
      <c r="B17" s="14">
        <v>7</v>
      </c>
      <c r="C17" s="15" t="s">
        <v>44</v>
      </c>
      <c r="D17" s="16">
        <v>129</v>
      </c>
      <c r="E17" s="16">
        <v>82.33</v>
      </c>
      <c r="F17" s="17">
        <v>7</v>
      </c>
      <c r="G17" s="18">
        <v>3</v>
      </c>
      <c r="H17" s="19">
        <v>60</v>
      </c>
      <c r="I17" s="20">
        <f>SUM(G17:H17)</f>
        <v>63</v>
      </c>
      <c r="BS17" s="4">
        <v>7</v>
      </c>
      <c r="BT17" s="4" t="str">
        <f>'[2]QUALIF MIDDLE REZ'!B18</f>
        <v xml:space="preserve"> Igor Martynov </v>
      </c>
      <c r="BU17" s="4" t="str">
        <f>'[2]QUALIF MIDDLE REZ'!C18</f>
        <v xml:space="preserve">Bmw 340 </v>
      </c>
      <c r="BV17" s="4">
        <f>'[2]QUALIF MIDDLE REZ'!D18</f>
        <v>126</v>
      </c>
      <c r="BW17" s="21">
        <f>ROUND('[2]QUALIF MIDDLE REZ'!H18,2)</f>
        <v>64.5</v>
      </c>
      <c r="BY17" s="4">
        <f t="shared" si="0"/>
        <v>7</v>
      </c>
      <c r="CA17" s="21">
        <f t="shared" si="3"/>
        <v>64499874</v>
      </c>
      <c r="CB17" s="4">
        <f t="shared" si="1"/>
        <v>7</v>
      </c>
      <c r="CD17" s="4">
        <v>7</v>
      </c>
      <c r="CE17" s="4">
        <f t="shared" si="2"/>
        <v>17</v>
      </c>
      <c r="CG17" s="4">
        <f t="shared" ca="1" si="4"/>
        <v>7</v>
      </c>
      <c r="CH17" s="4">
        <f t="shared" ca="1" si="4"/>
        <v>64499874</v>
      </c>
      <c r="CI17" s="4">
        <f t="shared" ca="1" si="4"/>
        <v>7</v>
      </c>
    </row>
    <row r="18" spans="2:87" x14ac:dyDescent="0.25">
      <c r="B18" s="14">
        <v>8</v>
      </c>
      <c r="C18" s="15" t="s">
        <v>53</v>
      </c>
      <c r="D18" s="16">
        <v>106</v>
      </c>
      <c r="E18" s="16">
        <v>81</v>
      </c>
      <c r="F18" s="17">
        <v>8</v>
      </c>
      <c r="G18" s="18">
        <v>2</v>
      </c>
      <c r="H18" s="19">
        <v>60</v>
      </c>
      <c r="I18" s="20">
        <f>SUM(G18:H18)</f>
        <v>62</v>
      </c>
      <c r="BS18" s="4">
        <v>8</v>
      </c>
      <c r="BT18" s="4" t="str">
        <f>'[2]QUALIF MIDDLE REZ'!B19</f>
        <v xml:space="preserve"> Arnas Dyburis </v>
      </c>
      <c r="BU18" s="4" t="str">
        <f>'[2]QUALIF MIDDLE REZ'!C19</f>
        <v xml:space="preserve">Nissan 180sx </v>
      </c>
      <c r="BV18" s="4">
        <f>'[2]QUALIF MIDDLE REZ'!D19</f>
        <v>104</v>
      </c>
      <c r="BW18" s="21">
        <f>ROUND('[2]QUALIF MIDDLE REZ'!H19,2)</f>
        <v>61.5</v>
      </c>
      <c r="BY18" s="4">
        <f t="shared" si="0"/>
        <v>8</v>
      </c>
      <c r="CA18" s="21">
        <f t="shared" si="3"/>
        <v>61499896</v>
      </c>
      <c r="CB18" s="4">
        <f t="shared" si="1"/>
        <v>8</v>
      </c>
      <c r="CD18" s="4">
        <v>8</v>
      </c>
      <c r="CE18" s="4">
        <f t="shared" si="2"/>
        <v>18</v>
      </c>
      <c r="CG18" s="4">
        <f t="shared" ca="1" si="4"/>
        <v>8</v>
      </c>
      <c r="CH18" s="4">
        <f t="shared" ca="1" si="4"/>
        <v>61499896</v>
      </c>
      <c r="CI18" s="4">
        <f t="shared" ca="1" si="4"/>
        <v>8</v>
      </c>
    </row>
    <row r="19" spans="2:87" x14ac:dyDescent="0.25">
      <c r="B19" s="14">
        <v>9</v>
      </c>
      <c r="C19" s="15" t="s">
        <v>19</v>
      </c>
      <c r="D19" s="16">
        <v>132</v>
      </c>
      <c r="E19" s="16">
        <v>83.67</v>
      </c>
      <c r="F19" s="17">
        <v>9</v>
      </c>
      <c r="G19" s="18">
        <v>3</v>
      </c>
      <c r="H19" s="19">
        <v>50</v>
      </c>
      <c r="I19" s="20">
        <f>SUM(G19:H19)</f>
        <v>53</v>
      </c>
      <c r="BS19" s="4">
        <v>9</v>
      </c>
      <c r="BT19" s="4" t="str">
        <f>'[2]QUALIF MIDDLE REZ'!B20</f>
        <v xml:space="preserve">Ignas Daunoravičius </v>
      </c>
      <c r="BU19" s="4" t="str">
        <f>'[2]QUALIF MIDDLE REZ'!C20</f>
        <v xml:space="preserve">BMW e30 </v>
      </c>
      <c r="BV19" s="4">
        <f>'[2]QUALIF MIDDLE REZ'!D20</f>
        <v>134</v>
      </c>
      <c r="BW19" s="21">
        <f>ROUND('[2]QUALIF MIDDLE REZ'!H20,2)</f>
        <v>61</v>
      </c>
      <c r="BY19" s="4">
        <f t="shared" si="0"/>
        <v>9</v>
      </c>
      <c r="CA19" s="21">
        <f t="shared" si="3"/>
        <v>60999866</v>
      </c>
      <c r="CB19" s="4">
        <f t="shared" si="1"/>
        <v>9</v>
      </c>
      <c r="CD19" s="4">
        <v>9</v>
      </c>
      <c r="CE19" s="4">
        <f t="shared" si="2"/>
        <v>19</v>
      </c>
      <c r="CG19" s="4">
        <f t="shared" ca="1" si="4"/>
        <v>9</v>
      </c>
      <c r="CH19" s="4">
        <f t="shared" ca="1" si="4"/>
        <v>60999866</v>
      </c>
      <c r="CI19" s="4">
        <f t="shared" ca="1" si="4"/>
        <v>9</v>
      </c>
    </row>
    <row r="20" spans="2:87" x14ac:dyDescent="0.25">
      <c r="B20" s="14">
        <v>10</v>
      </c>
      <c r="C20" s="15" t="s">
        <v>88</v>
      </c>
      <c r="D20" s="16">
        <v>136</v>
      </c>
      <c r="E20" s="16">
        <v>81.67</v>
      </c>
      <c r="F20" s="17">
        <v>10</v>
      </c>
      <c r="G20" s="18">
        <v>2</v>
      </c>
      <c r="H20" s="19">
        <v>50</v>
      </c>
      <c r="I20" s="20">
        <f>SUM(G20:H20)</f>
        <v>52</v>
      </c>
      <c r="BS20" s="4">
        <v>10</v>
      </c>
      <c r="BT20" s="4" t="str">
        <f>'[2]QUALIF MIDDLE REZ'!B21</f>
        <v xml:space="preserve">Valdas Vindžigelskis </v>
      </c>
      <c r="BU20" s="4" t="str">
        <f>'[2]QUALIF MIDDLE REZ'!C21</f>
        <v>BMW e30</v>
      </c>
      <c r="BV20" s="4">
        <f>'[2]QUALIF MIDDLE REZ'!D21</f>
        <v>136</v>
      </c>
      <c r="BW20" s="21">
        <f>ROUND('[2]QUALIF MIDDLE REZ'!H21,2)</f>
        <v>53.5</v>
      </c>
      <c r="BY20" s="4">
        <f t="shared" si="0"/>
        <v>10</v>
      </c>
      <c r="CA20" s="21">
        <f t="shared" si="3"/>
        <v>53499864</v>
      </c>
      <c r="CB20" s="4">
        <f t="shared" si="1"/>
        <v>10</v>
      </c>
      <c r="CD20" s="4">
        <v>10</v>
      </c>
      <c r="CE20" s="4">
        <f t="shared" si="2"/>
        <v>20</v>
      </c>
      <c r="CG20" s="4">
        <f t="shared" ca="1" si="4"/>
        <v>10</v>
      </c>
      <c r="CH20" s="4">
        <f t="shared" ca="1" si="4"/>
        <v>53499864</v>
      </c>
      <c r="CI20" s="4">
        <f t="shared" ca="1" si="4"/>
        <v>10</v>
      </c>
    </row>
    <row r="21" spans="2:87" x14ac:dyDescent="0.25">
      <c r="B21" s="14">
        <v>11</v>
      </c>
      <c r="C21" s="15" t="s">
        <v>16</v>
      </c>
      <c r="D21" s="16">
        <v>142</v>
      </c>
      <c r="E21" s="16">
        <v>80.33</v>
      </c>
      <c r="F21" s="17">
        <v>11</v>
      </c>
      <c r="G21" s="18">
        <v>2</v>
      </c>
      <c r="H21" s="19">
        <v>50</v>
      </c>
      <c r="I21" s="20">
        <f>SUM(G21:H21)</f>
        <v>52</v>
      </c>
      <c r="BS21" s="4">
        <v>11</v>
      </c>
      <c r="BT21" s="4" t="str">
        <f>'[2]QUALIF MIDDLE REZ'!B22</f>
        <v xml:space="preserve"> Justinas Pečiukonis </v>
      </c>
      <c r="BU21" s="4" t="str">
        <f>'[2]QUALIF MIDDLE REZ'!C22</f>
        <v xml:space="preserve">Bmw E30 330i </v>
      </c>
      <c r="BV21" s="4">
        <f>'[2]QUALIF MIDDLE REZ'!D22</f>
        <v>111</v>
      </c>
      <c r="BW21" s="21">
        <f>ROUND('[2]QUALIF MIDDLE REZ'!H22,2)</f>
        <v>51.5</v>
      </c>
      <c r="BY21" s="4">
        <f t="shared" si="0"/>
        <v>11</v>
      </c>
      <c r="CA21" s="21">
        <f t="shared" si="3"/>
        <v>51499889</v>
      </c>
      <c r="CB21" s="4">
        <f t="shared" si="1"/>
        <v>11</v>
      </c>
      <c r="CD21" s="4">
        <v>11</v>
      </c>
      <c r="CE21" s="4">
        <f t="shared" si="2"/>
        <v>21</v>
      </c>
      <c r="CG21" s="4">
        <f t="shared" ca="1" si="4"/>
        <v>11</v>
      </c>
      <c r="CH21" s="4">
        <f t="shared" ca="1" si="4"/>
        <v>51499889</v>
      </c>
      <c r="CI21" s="4">
        <f t="shared" ca="1" si="4"/>
        <v>11</v>
      </c>
    </row>
    <row r="22" spans="2:87" x14ac:dyDescent="0.25">
      <c r="B22" s="14">
        <v>12</v>
      </c>
      <c r="C22" s="15" t="s">
        <v>21</v>
      </c>
      <c r="D22" s="16">
        <v>155</v>
      </c>
      <c r="E22" s="16">
        <v>78</v>
      </c>
      <c r="F22" s="17">
        <v>12</v>
      </c>
      <c r="G22" s="18">
        <v>2</v>
      </c>
      <c r="H22" s="19">
        <v>50</v>
      </c>
      <c r="I22" s="20">
        <f>SUM(G22:H22)</f>
        <v>52</v>
      </c>
      <c r="BS22" s="4">
        <v>12</v>
      </c>
      <c r="BT22" s="4" t="str">
        <f>'[2]QUALIF MIDDLE REZ'!B23</f>
        <v xml:space="preserve"> Ignas Klimavičius </v>
      </c>
      <c r="BU22" s="4" t="str">
        <f>'[2]QUALIF MIDDLE REZ'!C23</f>
        <v xml:space="preserve">BMW E30 </v>
      </c>
      <c r="BV22" s="4">
        <f>'[2]QUALIF MIDDLE REZ'!D23</f>
        <v>130</v>
      </c>
      <c r="BW22" s="21">
        <f>ROUND('[2]QUALIF MIDDLE REZ'!H23,2)</f>
        <v>44</v>
      </c>
      <c r="BY22" s="4">
        <f t="shared" si="0"/>
        <v>12</v>
      </c>
      <c r="CA22" s="21">
        <f t="shared" si="3"/>
        <v>43999870</v>
      </c>
      <c r="CB22" s="4">
        <f t="shared" si="1"/>
        <v>12</v>
      </c>
      <c r="CD22" s="4">
        <v>12</v>
      </c>
      <c r="CE22" s="4">
        <f t="shared" si="2"/>
        <v>22</v>
      </c>
      <c r="CG22" s="4">
        <f t="shared" ca="1" si="4"/>
        <v>12</v>
      </c>
      <c r="CH22" s="4">
        <f t="shared" ca="1" si="4"/>
        <v>43999870</v>
      </c>
      <c r="CI22" s="4">
        <f t="shared" ca="1" si="4"/>
        <v>12</v>
      </c>
    </row>
    <row r="23" spans="2:87" x14ac:dyDescent="0.25">
      <c r="B23" s="14">
        <v>13</v>
      </c>
      <c r="C23" s="15" t="s">
        <v>108</v>
      </c>
      <c r="D23" s="16">
        <v>101</v>
      </c>
      <c r="E23" s="16">
        <v>76.33</v>
      </c>
      <c r="F23" s="17">
        <v>13</v>
      </c>
      <c r="G23" s="18">
        <v>2</v>
      </c>
      <c r="H23" s="19">
        <v>50</v>
      </c>
      <c r="I23" s="20">
        <f>SUM(G23:H23)</f>
        <v>52</v>
      </c>
      <c r="BS23" s="4">
        <v>13</v>
      </c>
      <c r="BT23" s="4" t="str">
        <f>'[2]QUALIF MIDDLE REZ'!B24</f>
        <v xml:space="preserve">Robert Lisovskij </v>
      </c>
      <c r="BU23" s="4" t="str">
        <f>'[2]QUALIF MIDDLE REZ'!C24</f>
        <v>Ford Sierra </v>
      </c>
      <c r="BV23" s="4">
        <f>'[2]QUALIF MIDDLE REZ'!D24</f>
        <v>105</v>
      </c>
      <c r="BW23" s="21">
        <f>ROUND('[2]QUALIF MIDDLE REZ'!H24,2)</f>
        <v>42</v>
      </c>
      <c r="BY23" s="4">
        <f t="shared" si="0"/>
        <v>13</v>
      </c>
      <c r="CA23" s="21">
        <f t="shared" si="3"/>
        <v>41999895</v>
      </c>
      <c r="CB23" s="4">
        <f t="shared" si="1"/>
        <v>13</v>
      </c>
      <c r="CD23" s="4">
        <v>13</v>
      </c>
      <c r="CE23" s="4">
        <f t="shared" si="2"/>
        <v>23</v>
      </c>
      <c r="CG23" s="4">
        <f t="shared" ca="1" si="4"/>
        <v>13</v>
      </c>
      <c r="CH23" s="4">
        <f t="shared" ca="1" si="4"/>
        <v>41999895</v>
      </c>
      <c r="CI23" s="4">
        <f t="shared" ca="1" si="4"/>
        <v>13</v>
      </c>
    </row>
    <row r="24" spans="2:87" x14ac:dyDescent="0.25">
      <c r="B24" s="14">
        <v>14</v>
      </c>
      <c r="C24" s="15" t="s">
        <v>27</v>
      </c>
      <c r="D24" s="16">
        <v>135</v>
      </c>
      <c r="E24" s="16">
        <v>75</v>
      </c>
      <c r="F24" s="17">
        <v>14</v>
      </c>
      <c r="G24" s="18">
        <v>2</v>
      </c>
      <c r="H24" s="19">
        <v>50</v>
      </c>
      <c r="I24" s="20">
        <f>SUM(G24:H24)</f>
        <v>52</v>
      </c>
      <c r="BS24" s="4">
        <v>14</v>
      </c>
      <c r="BT24" s="4" t="str">
        <f>'[2]QUALIF MIDDLE REZ'!B25</f>
        <v xml:space="preserve">Andrius Poška </v>
      </c>
      <c r="BU24" s="4" t="str">
        <f>'[2]QUALIF MIDDLE REZ'!C25</f>
        <v xml:space="preserve">BMW 340 </v>
      </c>
      <c r="BV24" s="4">
        <f>'[2]QUALIF MIDDLE REZ'!D25</f>
        <v>101</v>
      </c>
      <c r="BW24" s="21">
        <f>ROUND('[2]QUALIF MIDDLE REZ'!H25,2)</f>
        <v>41</v>
      </c>
      <c r="BY24" s="4">
        <f t="shared" si="0"/>
        <v>14</v>
      </c>
      <c r="CA24" s="21">
        <f t="shared" si="3"/>
        <v>40999899</v>
      </c>
      <c r="CB24" s="4">
        <f t="shared" ref="CB24:CB35" si="5">RANK(CA24,$CA$11:$CA$35)</f>
        <v>14</v>
      </c>
      <c r="CD24" s="4">
        <v>14</v>
      </c>
      <c r="CE24" s="4">
        <f t="shared" si="2"/>
        <v>24</v>
      </c>
      <c r="CG24" s="4">
        <f t="shared" ca="1" si="4"/>
        <v>14</v>
      </c>
      <c r="CH24" s="4">
        <f t="shared" ca="1" si="4"/>
        <v>40999899</v>
      </c>
      <c r="CI24" s="4">
        <f t="shared" ca="1" si="4"/>
        <v>14</v>
      </c>
    </row>
    <row r="25" spans="2:87" x14ac:dyDescent="0.25">
      <c r="B25" s="14">
        <v>15</v>
      </c>
      <c r="C25" s="15" t="s">
        <v>18</v>
      </c>
      <c r="D25" s="16">
        <v>105</v>
      </c>
      <c r="E25" s="16">
        <v>74.67</v>
      </c>
      <c r="F25" s="22">
        <v>15</v>
      </c>
      <c r="G25" s="23">
        <v>2</v>
      </c>
      <c r="H25" s="24">
        <v>50</v>
      </c>
      <c r="I25" s="25">
        <f>SUM(G25:H25)</f>
        <v>52</v>
      </c>
      <c r="BS25" s="4">
        <v>15</v>
      </c>
      <c r="BT25" s="4" t="str">
        <f>'[2]QUALIF MIDDLE REZ'!B26</f>
        <v xml:space="preserve">Egidijus Pečiukonis </v>
      </c>
      <c r="BU25" s="4" t="str">
        <f>'[2]QUALIF MIDDLE REZ'!C26</f>
        <v xml:space="preserve">Bmw E30 344 </v>
      </c>
      <c r="BV25" s="4">
        <f>'[2]QUALIF MIDDLE REZ'!D26</f>
        <v>114</v>
      </c>
      <c r="BW25" s="21">
        <f>ROUND('[2]QUALIF MIDDLE REZ'!H26,2)</f>
        <v>36.5</v>
      </c>
      <c r="BY25" s="4">
        <f t="shared" si="0"/>
        <v>15</v>
      </c>
      <c r="CA25" s="21">
        <f t="shared" si="3"/>
        <v>36499886</v>
      </c>
      <c r="CB25" s="4">
        <f t="shared" si="5"/>
        <v>15</v>
      </c>
      <c r="CD25" s="4">
        <v>15</v>
      </c>
      <c r="CE25" s="4">
        <f t="shared" si="2"/>
        <v>25</v>
      </c>
      <c r="CG25" s="4">
        <f t="shared" ca="1" si="4"/>
        <v>15</v>
      </c>
      <c r="CH25" s="4">
        <f t="shared" ca="1" si="4"/>
        <v>36499886</v>
      </c>
      <c r="CI25" s="4">
        <f t="shared" ca="1" si="4"/>
        <v>15</v>
      </c>
    </row>
    <row r="26" spans="2:87" x14ac:dyDescent="0.25">
      <c r="B26" s="14">
        <v>16</v>
      </c>
      <c r="C26" s="15" t="s">
        <v>81</v>
      </c>
      <c r="D26" s="16">
        <v>141</v>
      </c>
      <c r="E26" s="16">
        <v>74</v>
      </c>
      <c r="F26" s="26">
        <v>16</v>
      </c>
      <c r="G26" s="27">
        <v>2</v>
      </c>
      <c r="H26" s="28">
        <v>50</v>
      </c>
      <c r="I26" s="29">
        <f>SUM(G26:H26)</f>
        <v>52</v>
      </c>
      <c r="BS26" s="4">
        <v>16</v>
      </c>
      <c r="BT26" s="4" t="str">
        <f>'[2]QUALIF MIDDLE REZ'!B27</f>
        <v xml:space="preserve"> Silvestras Bieliauskas</v>
      </c>
      <c r="BU26" s="4" t="str">
        <f>'[2]QUALIF MIDDLE REZ'!C27</f>
        <v>Bmw 340</v>
      </c>
      <c r="BV26" s="4">
        <f>'[2]QUALIF MIDDLE REZ'!D27</f>
        <v>116</v>
      </c>
      <c r="BW26" s="21">
        <f>ROUND('[2]QUALIF MIDDLE REZ'!H27,2)</f>
        <v>33.5</v>
      </c>
      <c r="BY26" s="4">
        <f t="shared" si="0"/>
        <v>16</v>
      </c>
      <c r="CA26" s="21">
        <f t="shared" si="3"/>
        <v>33499884</v>
      </c>
      <c r="CB26" s="4">
        <f t="shared" si="5"/>
        <v>16</v>
      </c>
      <c r="CD26" s="4">
        <v>16</v>
      </c>
      <c r="CE26" s="4">
        <f t="shared" si="2"/>
        <v>26</v>
      </c>
      <c r="CG26" s="4">
        <f t="shared" ca="1" si="4"/>
        <v>16</v>
      </c>
      <c r="CH26" s="4">
        <f t="shared" ca="1" si="4"/>
        <v>33499884</v>
      </c>
      <c r="CI26" s="4">
        <f t="shared" ca="1" si="4"/>
        <v>16</v>
      </c>
    </row>
    <row r="27" spans="2:87" x14ac:dyDescent="0.25">
      <c r="B27" s="14">
        <v>17</v>
      </c>
      <c r="C27" s="15" t="s">
        <v>26</v>
      </c>
      <c r="D27" s="16">
        <v>102</v>
      </c>
      <c r="E27" s="16">
        <v>73.33</v>
      </c>
      <c r="F27" s="30">
        <v>0</v>
      </c>
      <c r="G27" s="31">
        <v>1</v>
      </c>
      <c r="H27" s="32">
        <v>0</v>
      </c>
      <c r="I27" s="33">
        <f>SUM(G27:H27)</f>
        <v>1</v>
      </c>
      <c r="BS27" s="4">
        <v>17</v>
      </c>
      <c r="BT27" s="4" t="str">
        <f>'[2]QUALIF MIDDLE REZ'!B28</f>
        <v xml:space="preserve"> Aurimas Janeika </v>
      </c>
      <c r="BU27" s="4" t="str">
        <f>'[2]QUALIF MIDDLE REZ'!C28</f>
        <v xml:space="preserve">Bmw E30 </v>
      </c>
      <c r="BV27" s="4">
        <f>'[2]QUALIF MIDDLE REZ'!D28</f>
        <v>115</v>
      </c>
      <c r="BW27" s="21">
        <f>ROUND('[2]QUALIF MIDDLE REZ'!H28,2)</f>
        <v>29</v>
      </c>
      <c r="BY27" s="4">
        <f t="shared" si="0"/>
        <v>17</v>
      </c>
      <c r="CA27" s="21">
        <f t="shared" si="3"/>
        <v>28999885</v>
      </c>
      <c r="CB27" s="4">
        <f t="shared" si="5"/>
        <v>17</v>
      </c>
      <c r="CD27" s="4">
        <v>17</v>
      </c>
      <c r="CE27" s="4">
        <f t="shared" si="2"/>
        <v>27</v>
      </c>
      <c r="CG27" s="4">
        <f t="shared" ca="1" si="4"/>
        <v>17</v>
      </c>
      <c r="CH27" s="4">
        <f t="shared" ca="1" si="4"/>
        <v>28999885</v>
      </c>
      <c r="CI27" s="4">
        <f t="shared" ca="1" si="4"/>
        <v>17</v>
      </c>
    </row>
    <row r="28" spans="2:87" x14ac:dyDescent="0.25">
      <c r="B28" s="14">
        <v>18</v>
      </c>
      <c r="C28" s="15" t="s">
        <v>24</v>
      </c>
      <c r="D28" s="16">
        <v>104</v>
      </c>
      <c r="E28" s="16">
        <v>72.67</v>
      </c>
      <c r="F28" s="30">
        <v>0</v>
      </c>
      <c r="G28" s="31">
        <v>1</v>
      </c>
      <c r="H28" s="32">
        <v>0</v>
      </c>
      <c r="I28" s="33">
        <f>SUM(G28:H28)</f>
        <v>1</v>
      </c>
      <c r="BS28" s="4">
        <v>18</v>
      </c>
      <c r="BT28" s="4" t="str">
        <f>'[2]QUALIF MIDDLE REZ'!B29</f>
        <v xml:space="preserve"> Julius Mockevičius </v>
      </c>
      <c r="BU28" s="4" t="str">
        <f>'[2]QUALIF MIDDLE REZ'!C29</f>
        <v>Bmw E30 </v>
      </c>
      <c r="BV28" s="4">
        <f>'[2]QUALIF MIDDLE REZ'!D29</f>
        <v>102</v>
      </c>
      <c r="BW28" s="21">
        <f>ROUND('[2]QUALIF MIDDLE REZ'!H29,2)</f>
        <v>0</v>
      </c>
      <c r="BY28" s="4">
        <f t="shared" si="0"/>
        <v>18</v>
      </c>
      <c r="CA28" s="21">
        <f t="shared" si="3"/>
        <v>-102</v>
      </c>
      <c r="CB28" s="4">
        <f t="shared" si="5"/>
        <v>18</v>
      </c>
      <c r="CD28" s="4">
        <v>18</v>
      </c>
      <c r="CE28" s="4">
        <f t="shared" si="2"/>
        <v>28</v>
      </c>
      <c r="CG28" s="4">
        <f t="shared" ref="CG28:CI35" ca="1" si="6">IF(BT28&lt;&gt;0,INDIRECT(CG$9&amp;$CE28),"")</f>
        <v>18</v>
      </c>
      <c r="CH28" s="4">
        <f t="shared" ca="1" si="6"/>
        <v>-102</v>
      </c>
      <c r="CI28" s="4">
        <f t="shared" ca="1" si="6"/>
        <v>18</v>
      </c>
    </row>
    <row r="29" spans="2:87" x14ac:dyDescent="0.25">
      <c r="B29" s="14">
        <v>19</v>
      </c>
      <c r="C29" s="15" t="s">
        <v>93</v>
      </c>
      <c r="D29" s="16">
        <v>123</v>
      </c>
      <c r="E29" s="16">
        <v>72.33</v>
      </c>
      <c r="F29" s="30">
        <v>0</v>
      </c>
      <c r="G29" s="31">
        <v>1</v>
      </c>
      <c r="H29" s="32">
        <v>0</v>
      </c>
      <c r="I29" s="33">
        <f>SUM(G29:H29)</f>
        <v>1</v>
      </c>
      <c r="BS29" s="4">
        <v>19</v>
      </c>
      <c r="BT29" s="4" t="str">
        <f>'[2]QUALIF MIDDLE REZ'!B30</f>
        <v xml:space="preserve"> Sigitas Sauciunas </v>
      </c>
      <c r="BU29" s="4" t="str">
        <f>'[2]QUALIF MIDDLE REZ'!C30</f>
        <v xml:space="preserve">BMW 325 </v>
      </c>
      <c r="BV29" s="4">
        <f>'[2]QUALIF MIDDLE REZ'!D30</f>
        <v>110</v>
      </c>
      <c r="BW29" s="21">
        <f>ROUND('[2]QUALIF MIDDLE REZ'!H30,2)</f>
        <v>0</v>
      </c>
      <c r="BY29" s="4">
        <f t="shared" si="0"/>
        <v>18</v>
      </c>
      <c r="CA29" s="21">
        <f t="shared" si="3"/>
        <v>-110</v>
      </c>
      <c r="CB29" s="4">
        <f t="shared" si="5"/>
        <v>19</v>
      </c>
      <c r="CD29" s="4">
        <v>19</v>
      </c>
      <c r="CE29" s="4">
        <f t="shared" si="2"/>
        <v>29</v>
      </c>
      <c r="CG29" s="4">
        <f t="shared" ca="1" si="6"/>
        <v>18</v>
      </c>
      <c r="CH29" s="4">
        <f t="shared" ca="1" si="6"/>
        <v>-110</v>
      </c>
      <c r="CI29" s="4">
        <f t="shared" ca="1" si="6"/>
        <v>19</v>
      </c>
    </row>
    <row r="30" spans="2:87" x14ac:dyDescent="0.25">
      <c r="B30" s="14">
        <v>20</v>
      </c>
      <c r="C30" s="15" t="s">
        <v>28</v>
      </c>
      <c r="D30" s="16">
        <v>115</v>
      </c>
      <c r="E30" s="16">
        <v>68</v>
      </c>
      <c r="F30" s="30">
        <v>0</v>
      </c>
      <c r="G30" s="31">
        <v>1</v>
      </c>
      <c r="H30" s="32">
        <v>0</v>
      </c>
      <c r="I30" s="33">
        <f>SUM(G30:H30)</f>
        <v>1</v>
      </c>
      <c r="BS30" s="4">
        <v>20</v>
      </c>
      <c r="BT30" s="4" t="str">
        <f>'[2]QUALIF MIDDLE REZ'!B31</f>
        <v xml:space="preserve"> Linas Kasjanovas </v>
      </c>
      <c r="BU30" s="4" t="str">
        <f>'[2]QUALIF MIDDLE REZ'!C31</f>
        <v xml:space="preserve">Mazda RX8 </v>
      </c>
      <c r="BV30" s="4">
        <f>'[2]QUALIF MIDDLE REZ'!D31</f>
        <v>112</v>
      </c>
      <c r="BW30" s="21">
        <f>ROUND('[2]QUALIF MIDDLE REZ'!H31,2)</f>
        <v>0</v>
      </c>
      <c r="BY30" s="4">
        <f t="shared" si="0"/>
        <v>18</v>
      </c>
      <c r="CA30" s="21">
        <f t="shared" si="3"/>
        <v>-112</v>
      </c>
      <c r="CB30" s="4">
        <f t="shared" si="5"/>
        <v>20</v>
      </c>
      <c r="CD30" s="4">
        <v>20</v>
      </c>
      <c r="CE30" s="4">
        <f t="shared" si="2"/>
        <v>30</v>
      </c>
      <c r="CG30" s="4">
        <f t="shared" ca="1" si="6"/>
        <v>18</v>
      </c>
      <c r="CH30" s="4">
        <f t="shared" ca="1" si="6"/>
        <v>-112</v>
      </c>
      <c r="CI30" s="4">
        <f t="shared" ca="1" si="6"/>
        <v>20</v>
      </c>
    </row>
    <row r="31" spans="2:87" x14ac:dyDescent="0.25">
      <c r="B31" s="14">
        <v>21</v>
      </c>
      <c r="C31" s="15" t="s">
        <v>87</v>
      </c>
      <c r="D31" s="16">
        <v>137</v>
      </c>
      <c r="E31" s="16">
        <v>68</v>
      </c>
      <c r="F31" s="30">
        <v>0</v>
      </c>
      <c r="G31" s="31">
        <v>1</v>
      </c>
      <c r="H31" s="32">
        <v>0</v>
      </c>
      <c r="I31" s="33">
        <f>SUM(G31:H31)</f>
        <v>1</v>
      </c>
      <c r="BS31" s="4">
        <v>21</v>
      </c>
      <c r="BT31" s="4" t="str">
        <f>'[2]QUALIF MIDDLE REZ'!B32</f>
        <v xml:space="preserve"> Paulius Karklelis </v>
      </c>
      <c r="BU31" s="4" t="str">
        <f>'[2]QUALIF MIDDLE REZ'!C32</f>
        <v xml:space="preserve">BMW e36 </v>
      </c>
      <c r="BV31" s="4">
        <f>'[2]QUALIF MIDDLE REZ'!D32</f>
        <v>117</v>
      </c>
      <c r="BW31" s="21">
        <f>ROUND('[2]QUALIF MIDDLE REZ'!H32,2)</f>
        <v>0</v>
      </c>
      <c r="BY31" s="4">
        <f t="shared" si="0"/>
        <v>18</v>
      </c>
      <c r="CA31" s="21">
        <f t="shared" si="3"/>
        <v>-117</v>
      </c>
      <c r="CB31" s="4">
        <f t="shared" si="5"/>
        <v>21</v>
      </c>
      <c r="CD31" s="4">
        <v>21</v>
      </c>
      <c r="CE31" s="4">
        <f t="shared" si="2"/>
        <v>31</v>
      </c>
      <c r="CG31" s="4">
        <f t="shared" ca="1" si="6"/>
        <v>18</v>
      </c>
      <c r="CH31" s="4">
        <f t="shared" ca="1" si="6"/>
        <v>-117</v>
      </c>
      <c r="CI31" s="4">
        <f t="shared" ca="1" si="6"/>
        <v>21</v>
      </c>
    </row>
    <row r="32" spans="2:87" x14ac:dyDescent="0.25">
      <c r="B32" s="14">
        <v>22</v>
      </c>
      <c r="C32" s="15" t="s">
        <v>77</v>
      </c>
      <c r="D32" s="16">
        <v>145</v>
      </c>
      <c r="E32" s="16">
        <v>68</v>
      </c>
      <c r="F32" s="30">
        <v>0</v>
      </c>
      <c r="G32" s="31">
        <v>1</v>
      </c>
      <c r="H32" s="32">
        <v>0</v>
      </c>
      <c r="I32" s="33">
        <f>SUM(G32:H32)</f>
        <v>1</v>
      </c>
      <c r="BS32" s="4">
        <v>22</v>
      </c>
      <c r="BT32" s="4" t="str">
        <f>'[2]QUALIF MIDDLE REZ'!B33</f>
        <v xml:space="preserve"> Egidijus Pečiukas </v>
      </c>
      <c r="BU32" s="4" t="str">
        <f>'[2]QUALIF MIDDLE REZ'!C33</f>
        <v xml:space="preserve">BMW </v>
      </c>
      <c r="BV32" s="4">
        <f>'[2]QUALIF MIDDLE REZ'!D33</f>
        <v>120</v>
      </c>
      <c r="BW32" s="21">
        <f>ROUND('[2]QUALIF MIDDLE REZ'!H33,2)</f>
        <v>0</v>
      </c>
      <c r="BY32" s="4">
        <f t="shared" si="0"/>
        <v>18</v>
      </c>
      <c r="CA32" s="21">
        <f t="shared" si="3"/>
        <v>-120</v>
      </c>
      <c r="CB32" s="4">
        <f t="shared" si="5"/>
        <v>22</v>
      </c>
      <c r="CD32" s="4">
        <v>22</v>
      </c>
      <c r="CE32" s="4">
        <f t="shared" si="2"/>
        <v>32</v>
      </c>
      <c r="CG32" s="4">
        <f t="shared" ca="1" si="6"/>
        <v>18</v>
      </c>
      <c r="CH32" s="4">
        <f t="shared" ca="1" si="6"/>
        <v>-120</v>
      </c>
      <c r="CI32" s="4">
        <f t="shared" ca="1" si="6"/>
        <v>22</v>
      </c>
    </row>
    <row r="33" spans="2:87" x14ac:dyDescent="0.25">
      <c r="B33" s="14">
        <v>23</v>
      </c>
      <c r="C33" s="15" t="s">
        <v>25</v>
      </c>
      <c r="D33" s="16">
        <v>150</v>
      </c>
      <c r="E33" s="16">
        <v>68</v>
      </c>
      <c r="F33" s="30">
        <v>0</v>
      </c>
      <c r="G33" s="31">
        <v>1</v>
      </c>
      <c r="H33" s="32">
        <v>0</v>
      </c>
      <c r="I33" s="33">
        <f>SUM(G33:H33)</f>
        <v>1</v>
      </c>
      <c r="BS33" s="4">
        <v>23</v>
      </c>
      <c r="BT33" s="4" t="str">
        <f>'[2]QUALIF MIDDLE REZ'!B34</f>
        <v>Bernardas Iminavičius</v>
      </c>
      <c r="BU33" s="4" t="str">
        <f>'[2]QUALIF MIDDLE REZ'!C34</f>
        <v>BMW e46</v>
      </c>
      <c r="BV33" s="4">
        <f>'[2]QUALIF MIDDLE REZ'!D34</f>
        <v>123</v>
      </c>
      <c r="BW33" s="21">
        <f>ROUND('[2]QUALIF MIDDLE REZ'!H34,2)</f>
        <v>0</v>
      </c>
      <c r="BY33" s="4">
        <f t="shared" si="0"/>
        <v>18</v>
      </c>
      <c r="CA33" s="21">
        <f t="shared" si="3"/>
        <v>-123</v>
      </c>
      <c r="CB33" s="4">
        <f t="shared" si="5"/>
        <v>23</v>
      </c>
      <c r="CD33" s="4">
        <v>23</v>
      </c>
      <c r="CE33" s="4">
        <f t="shared" si="2"/>
        <v>33</v>
      </c>
      <c r="CG33" s="4">
        <f t="shared" ca="1" si="6"/>
        <v>18</v>
      </c>
      <c r="CH33" s="4">
        <f t="shared" ca="1" si="6"/>
        <v>-123</v>
      </c>
      <c r="CI33" s="4">
        <f t="shared" ca="1" si="6"/>
        <v>23</v>
      </c>
    </row>
    <row r="34" spans="2:87" x14ac:dyDescent="0.25">
      <c r="B34" s="14">
        <v>24</v>
      </c>
      <c r="C34" s="15" t="s">
        <v>83</v>
      </c>
      <c r="D34" s="16">
        <v>140</v>
      </c>
      <c r="E34" s="16">
        <v>61.33</v>
      </c>
      <c r="F34" s="30">
        <v>0</v>
      </c>
      <c r="G34" s="31">
        <v>1</v>
      </c>
      <c r="H34" s="32">
        <v>0</v>
      </c>
      <c r="I34" s="33">
        <f>SUM(G34:H34)</f>
        <v>1</v>
      </c>
      <c r="BS34" s="4">
        <v>24</v>
      </c>
      <c r="BT34" s="4" t="str">
        <f>'[2]QUALIF MIDDLE REZ'!B35</f>
        <v xml:space="preserve">Gediminas Ivanauskas </v>
      </c>
      <c r="BU34" s="4" t="str">
        <f>'[2]QUALIF MIDDLE REZ'!C35</f>
        <v xml:space="preserve">Nissan 200sx </v>
      </c>
      <c r="BV34" s="4">
        <f>'[2]QUALIF MIDDLE REZ'!D35</f>
        <v>125</v>
      </c>
      <c r="BW34" s="21">
        <f>ROUND('[2]QUALIF MIDDLE REZ'!H35,2)</f>
        <v>0</v>
      </c>
      <c r="BY34" s="4">
        <f t="shared" si="0"/>
        <v>18</v>
      </c>
      <c r="CA34" s="21">
        <f t="shared" si="3"/>
        <v>-125</v>
      </c>
      <c r="CB34" s="4">
        <f t="shared" si="5"/>
        <v>24</v>
      </c>
      <c r="CD34" s="4">
        <v>24</v>
      </c>
      <c r="CE34" s="4">
        <f t="shared" si="2"/>
        <v>34</v>
      </c>
      <c r="CG34" s="4">
        <f t="shared" ca="1" si="6"/>
        <v>18</v>
      </c>
      <c r="CH34" s="4">
        <f t="shared" ca="1" si="6"/>
        <v>-125</v>
      </c>
      <c r="CI34" s="4">
        <f t="shared" ca="1" si="6"/>
        <v>24</v>
      </c>
    </row>
    <row r="35" spans="2:87" x14ac:dyDescent="0.25">
      <c r="B35" s="14">
        <v>25</v>
      </c>
      <c r="C35" s="15" t="s">
        <v>100</v>
      </c>
      <c r="D35" s="16">
        <v>113</v>
      </c>
      <c r="E35" s="16">
        <v>60</v>
      </c>
      <c r="F35" s="30">
        <v>0</v>
      </c>
      <c r="G35" s="31">
        <v>1</v>
      </c>
      <c r="H35" s="32">
        <v>0</v>
      </c>
      <c r="I35" s="33">
        <f>SUM(G35:H35)</f>
        <v>1</v>
      </c>
      <c r="BS35" s="4">
        <v>25</v>
      </c>
      <c r="BT35" s="4" t="str">
        <f>'[2]QUALIF MIDDLE REZ'!B36</f>
        <v xml:space="preserve"> Donatas Urbanavicius </v>
      </c>
      <c r="BU35" s="4" t="str">
        <f>'[2]QUALIF MIDDLE REZ'!C36</f>
        <v xml:space="preserve">Toyota Supra </v>
      </c>
      <c r="BV35" s="4">
        <f>'[2]QUALIF MIDDLE REZ'!D36</f>
        <v>128</v>
      </c>
      <c r="BW35" s="21">
        <f>ROUND('[2]QUALIF MIDDLE REZ'!H36,2)</f>
        <v>0</v>
      </c>
      <c r="BY35" s="4">
        <f t="shared" si="0"/>
        <v>18</v>
      </c>
      <c r="CA35" s="21">
        <f t="shared" si="3"/>
        <v>-128</v>
      </c>
      <c r="CB35" s="4">
        <f t="shared" si="5"/>
        <v>25</v>
      </c>
      <c r="CD35" s="4">
        <v>25</v>
      </c>
      <c r="CE35" s="4">
        <f t="shared" si="2"/>
        <v>35</v>
      </c>
      <c r="CG35" s="4">
        <f t="shared" ca="1" si="6"/>
        <v>18</v>
      </c>
      <c r="CH35" s="4">
        <f t="shared" ca="1" si="6"/>
        <v>-128</v>
      </c>
      <c r="CI35" s="4">
        <f t="shared" ca="1" si="6"/>
        <v>25</v>
      </c>
    </row>
    <row r="36" spans="2:87" x14ac:dyDescent="0.25">
      <c r="B36" s="14">
        <v>26</v>
      </c>
      <c r="C36" s="15" t="s">
        <v>94</v>
      </c>
      <c r="D36" s="16">
        <v>119</v>
      </c>
      <c r="E36" s="16">
        <v>58.33</v>
      </c>
      <c r="F36" s="16">
        <v>0</v>
      </c>
      <c r="G36" s="31">
        <v>1</v>
      </c>
      <c r="H36" s="32">
        <v>0</v>
      </c>
      <c r="I36" s="33">
        <f>SUM(G36:H36)</f>
        <v>1</v>
      </c>
    </row>
    <row r="37" spans="2:87" x14ac:dyDescent="0.25">
      <c r="B37" s="14">
        <v>27</v>
      </c>
      <c r="C37" s="15" t="s">
        <v>99</v>
      </c>
      <c r="D37" s="16">
        <v>114</v>
      </c>
      <c r="E37" s="16">
        <v>58</v>
      </c>
      <c r="F37" s="16">
        <v>0</v>
      </c>
      <c r="G37" s="31">
        <v>1</v>
      </c>
      <c r="H37" s="32">
        <v>0</v>
      </c>
      <c r="I37" s="33">
        <f>SUM(G37:H37)</f>
        <v>1</v>
      </c>
    </row>
    <row r="38" spans="2:87" x14ac:dyDescent="0.25">
      <c r="B38" s="14">
        <v>28</v>
      </c>
      <c r="C38" s="15" t="s">
        <v>79</v>
      </c>
      <c r="D38" s="16">
        <v>144</v>
      </c>
      <c r="E38" s="16">
        <v>58</v>
      </c>
      <c r="F38" s="16">
        <v>0</v>
      </c>
      <c r="G38" s="31">
        <v>1</v>
      </c>
      <c r="H38" s="32">
        <v>0</v>
      </c>
      <c r="I38" s="33">
        <f>SUM(G38:H38)</f>
        <v>1</v>
      </c>
    </row>
    <row r="39" spans="2:87" x14ac:dyDescent="0.25">
      <c r="B39" s="14">
        <v>29</v>
      </c>
      <c r="C39" s="15" t="s">
        <v>96</v>
      </c>
      <c r="D39" s="16">
        <v>118</v>
      </c>
      <c r="E39" s="16">
        <v>51</v>
      </c>
      <c r="F39" s="16">
        <v>0</v>
      </c>
      <c r="G39" s="31">
        <v>1</v>
      </c>
      <c r="H39" s="32">
        <v>0</v>
      </c>
      <c r="I39" s="33">
        <f>SUM(G39:H39)</f>
        <v>1</v>
      </c>
    </row>
    <row r="40" spans="2:87" x14ac:dyDescent="0.25">
      <c r="B40" s="14">
        <v>30</v>
      </c>
      <c r="C40" s="15" t="s">
        <v>85</v>
      </c>
      <c r="D40" s="16">
        <v>139</v>
      </c>
      <c r="E40" s="16">
        <v>49.67</v>
      </c>
      <c r="F40" s="16">
        <v>0</v>
      </c>
      <c r="G40" s="31">
        <v>1</v>
      </c>
      <c r="H40" s="32">
        <v>0</v>
      </c>
      <c r="I40" s="33">
        <f>SUM(G40:H40)</f>
        <v>1</v>
      </c>
    </row>
    <row r="41" spans="2:87" x14ac:dyDescent="0.25">
      <c r="B41" s="14">
        <v>31</v>
      </c>
      <c r="C41" s="15" t="s">
        <v>91</v>
      </c>
      <c r="D41" s="16">
        <v>131</v>
      </c>
      <c r="E41" s="16">
        <v>36.67</v>
      </c>
      <c r="F41" s="16">
        <v>0</v>
      </c>
      <c r="G41" s="31">
        <v>1</v>
      </c>
      <c r="H41" s="32">
        <v>0</v>
      </c>
      <c r="I41" s="33">
        <f>SUM(G41:H41)</f>
        <v>1</v>
      </c>
    </row>
  </sheetData>
  <sheetProtection selectLockedCells="1" selectUnlockedCells="1"/>
  <sortState ref="B11:I41">
    <sortCondition descending="1" ref="I10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REGISTRATION fill in</vt:lpstr>
      <vt:lpstr>JUDGYING fill in</vt:lpstr>
      <vt:lpstr>QUALIF MIDDLE REZ</vt:lpstr>
      <vt:lpstr>FINAL QUALIFICATION</vt:lpstr>
      <vt:lpstr>TOP 16</vt:lpstr>
      <vt:lpstr>Įskaitos taškai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2016-07-14T23:17:27Z</dcterms:modified>
</cp:coreProperties>
</file>