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us\Desktop\"/>
    </mc:Choice>
  </mc:AlternateContent>
  <bookViews>
    <workbookView xWindow="0" yWindow="0" windowWidth="20460" windowHeight="7680" tabRatio="721" firstSheet="5" activeTab="6"/>
  </bookViews>
  <sheets>
    <sheet name="REGISTRATION fill in" sheetId="1" r:id="rId1"/>
    <sheet name="PRINT form for JUDGES" sheetId="2" r:id="rId2"/>
    <sheet name="JUDGYING fill in" sheetId="12" r:id="rId3"/>
    <sheet name="QUALIF MIDDLE REZ" sheetId="3" r:id="rId4"/>
    <sheet name="FINAL QUALIFICATION" sheetId="4" r:id="rId5"/>
    <sheet name="TOP 16" sheetId="5" r:id="rId6"/>
    <sheet name="Įskaitos taškai" sheetId="15" r:id="rId7"/>
  </sheets>
  <externalReferences>
    <externalReference r:id="rId8"/>
  </externalReferences>
  <calcPr calcId="152511"/>
</workbook>
</file>

<file path=xl/calcChain.xml><?xml version="1.0" encoding="utf-8"?>
<calcChain xmlns="http://schemas.openxmlformats.org/spreadsheetml/2006/main">
  <c r="E12" i="3" l="1"/>
  <c r="E27" i="15"/>
  <c r="D27" i="15"/>
  <c r="D28" i="15"/>
  <c r="D29" i="15"/>
  <c r="D30" i="15"/>
  <c r="D31" i="15"/>
  <c r="D32" i="15"/>
  <c r="D33" i="15"/>
  <c r="D37" i="15"/>
  <c r="D34" i="15"/>
  <c r="D35" i="15"/>
  <c r="D36" i="15"/>
  <c r="I27" i="15"/>
  <c r="C27" i="3" l="1"/>
  <c r="BU26" i="15" s="1"/>
  <c r="A11" i="3"/>
  <c r="I36" i="15"/>
  <c r="I35" i="15"/>
  <c r="I34" i="15"/>
  <c r="I37" i="15"/>
  <c r="I33" i="15"/>
  <c r="I32" i="15"/>
  <c r="I31" i="15"/>
  <c r="I30" i="15"/>
  <c r="I29" i="15"/>
  <c r="I28" i="15"/>
  <c r="I26" i="15"/>
  <c r="I25" i="15"/>
  <c r="I24" i="15"/>
  <c r="I23" i="15"/>
  <c r="I22" i="15"/>
  <c r="I21" i="15"/>
  <c r="I20" i="15"/>
  <c r="I13" i="15"/>
  <c r="I19" i="15"/>
  <c r="I12" i="15"/>
  <c r="I14" i="15"/>
  <c r="I18" i="15"/>
  <c r="I11" i="15"/>
  <c r="I17" i="15"/>
  <c r="I16" i="15"/>
  <c r="I15" i="15"/>
  <c r="BW37" i="15"/>
  <c r="BW36" i="15"/>
  <c r="BW35" i="15"/>
  <c r="BW34" i="15"/>
  <c r="BW33" i="15"/>
  <c r="BW32" i="15"/>
  <c r="BW31" i="15"/>
  <c r="BW30" i="15"/>
  <c r="BW29" i="15"/>
  <c r="BW28" i="15"/>
  <c r="BW27" i="15"/>
  <c r="BW26" i="15"/>
  <c r="E26" i="15"/>
  <c r="BW25" i="15"/>
  <c r="E25" i="15"/>
  <c r="BW24" i="15"/>
  <c r="E24" i="15"/>
  <c r="BW23" i="15"/>
  <c r="E23" i="15"/>
  <c r="BW22" i="15"/>
  <c r="E22" i="15"/>
  <c r="BW21" i="15"/>
  <c r="E21" i="15"/>
  <c r="BW20" i="15"/>
  <c r="E20" i="15"/>
  <c r="BW19" i="15"/>
  <c r="E13" i="15"/>
  <c r="BW18" i="15"/>
  <c r="E19" i="15"/>
  <c r="BW17" i="15"/>
  <c r="E12" i="15"/>
  <c r="BW16" i="15"/>
  <c r="E14" i="15"/>
  <c r="BW15" i="15"/>
  <c r="E18" i="15"/>
  <c r="BW14" i="15"/>
  <c r="E11" i="15"/>
  <c r="BW13" i="15"/>
  <c r="E17" i="15"/>
  <c r="BW12" i="15"/>
  <c r="E16" i="15"/>
  <c r="BW10" i="15"/>
  <c r="BV10" i="15"/>
  <c r="BU10" i="15"/>
  <c r="BT10" i="15"/>
  <c r="B39" i="3" l="1"/>
  <c r="C39" i="3"/>
  <c r="D39" i="3"/>
  <c r="E39" i="3"/>
  <c r="F39" i="3"/>
  <c r="G39" i="3"/>
  <c r="B40" i="3"/>
  <c r="C40" i="3"/>
  <c r="D40" i="3"/>
  <c r="E40" i="3"/>
  <c r="F40" i="3"/>
  <c r="H40" i="3" s="1"/>
  <c r="G40" i="3"/>
  <c r="B41" i="3"/>
  <c r="C41" i="3"/>
  <c r="D41" i="3"/>
  <c r="E41" i="3"/>
  <c r="F41" i="3"/>
  <c r="H41" i="3" s="1"/>
  <c r="G41" i="3"/>
  <c r="B42" i="3"/>
  <c r="C42" i="3"/>
  <c r="D42" i="3"/>
  <c r="E42" i="3"/>
  <c r="F42" i="3"/>
  <c r="H42" i="3" s="1"/>
  <c r="G42" i="3"/>
  <c r="B43" i="3"/>
  <c r="C43" i="3"/>
  <c r="D43" i="3"/>
  <c r="E43" i="3"/>
  <c r="F43" i="3"/>
  <c r="H43" i="3" s="1"/>
  <c r="G43" i="3"/>
  <c r="B44" i="3"/>
  <c r="C44" i="3"/>
  <c r="D44" i="3"/>
  <c r="E44" i="3"/>
  <c r="F44" i="3"/>
  <c r="H44" i="3" s="1"/>
  <c r="G44" i="3"/>
  <c r="B45" i="3"/>
  <c r="C45" i="3"/>
  <c r="D45" i="3"/>
  <c r="E45" i="3"/>
  <c r="F45" i="3"/>
  <c r="H45" i="3" s="1"/>
  <c r="G45" i="3"/>
  <c r="B46" i="3"/>
  <c r="C46" i="3"/>
  <c r="D46" i="3"/>
  <c r="E46" i="3"/>
  <c r="F46" i="3"/>
  <c r="H46" i="3" s="1"/>
  <c r="G46" i="3"/>
  <c r="B47" i="3"/>
  <c r="C47" i="3"/>
  <c r="D47" i="3"/>
  <c r="E47" i="3"/>
  <c r="F47" i="3"/>
  <c r="G47" i="3"/>
  <c r="H47" i="3"/>
  <c r="B48" i="3"/>
  <c r="C48" i="3"/>
  <c r="D48" i="3"/>
  <c r="E48" i="3"/>
  <c r="F48" i="3"/>
  <c r="G48" i="3"/>
  <c r="B49" i="3"/>
  <c r="C49" i="3"/>
  <c r="D49" i="3"/>
  <c r="E49" i="3"/>
  <c r="F49" i="3"/>
  <c r="G49" i="3"/>
  <c r="B50" i="3"/>
  <c r="C50" i="3"/>
  <c r="D50" i="3"/>
  <c r="E50" i="3"/>
  <c r="F50" i="3"/>
  <c r="G50" i="3"/>
  <c r="B51" i="3"/>
  <c r="C51" i="3"/>
  <c r="D51" i="3"/>
  <c r="E51" i="3"/>
  <c r="F51" i="3"/>
  <c r="G51" i="3"/>
  <c r="B52" i="3"/>
  <c r="C52" i="3"/>
  <c r="D52" i="3"/>
  <c r="E52" i="3"/>
  <c r="F52" i="3"/>
  <c r="G52" i="3"/>
  <c r="B53" i="3"/>
  <c r="C53" i="3"/>
  <c r="D53" i="3"/>
  <c r="E53" i="3"/>
  <c r="F53" i="3"/>
  <c r="G53" i="3"/>
  <c r="B54" i="3"/>
  <c r="C54" i="3"/>
  <c r="D54" i="3"/>
  <c r="E54" i="3"/>
  <c r="F54" i="3"/>
  <c r="G54" i="3"/>
  <c r="B55" i="3"/>
  <c r="C55" i="3"/>
  <c r="D55" i="3"/>
  <c r="E55" i="3"/>
  <c r="F55" i="3"/>
  <c r="G55" i="3"/>
  <c r="B56" i="3"/>
  <c r="C56" i="3"/>
  <c r="D56" i="3"/>
  <c r="E56" i="3"/>
  <c r="F56" i="3"/>
  <c r="G56" i="3"/>
  <c r="B57" i="3"/>
  <c r="C57" i="3"/>
  <c r="D57" i="3"/>
  <c r="E57" i="3"/>
  <c r="F57" i="3"/>
  <c r="G57" i="3"/>
  <c r="B58" i="3"/>
  <c r="C58" i="3"/>
  <c r="D58" i="3"/>
  <c r="E58" i="3"/>
  <c r="F58" i="3"/>
  <c r="G58" i="3"/>
  <c r="B59" i="3"/>
  <c r="C59" i="3"/>
  <c r="D59" i="3"/>
  <c r="E59" i="3"/>
  <c r="F59" i="3"/>
  <c r="G59" i="3"/>
  <c r="B60" i="3"/>
  <c r="C60" i="3"/>
  <c r="D60" i="3"/>
  <c r="E60" i="3"/>
  <c r="F60" i="3"/>
  <c r="G60" i="3"/>
  <c r="B12" i="3"/>
  <c r="C11" i="4" l="1"/>
  <c r="C15" i="15"/>
  <c r="BT11" i="15"/>
  <c r="H39" i="3"/>
  <c r="H60" i="3"/>
  <c r="H58" i="3"/>
  <c r="H56" i="3"/>
  <c r="H54" i="3"/>
  <c r="H52" i="3"/>
  <c r="H50" i="3"/>
  <c r="H48" i="3"/>
  <c r="H59" i="3"/>
  <c r="H57" i="3"/>
  <c r="H55" i="3"/>
  <c r="H53" i="3"/>
  <c r="H51" i="3"/>
  <c r="H49" i="3"/>
  <c r="G29" i="3"/>
  <c r="G16" i="3"/>
  <c r="G19" i="3"/>
  <c r="G24" i="3"/>
  <c r="G14" i="3"/>
  <c r="G30" i="3"/>
  <c r="G22" i="3"/>
  <c r="G31" i="3"/>
  <c r="G13" i="3"/>
  <c r="G26" i="3"/>
  <c r="G28" i="3"/>
  <c r="G27" i="3"/>
  <c r="G32" i="3"/>
  <c r="G12" i="3"/>
  <c r="G33" i="3"/>
  <c r="G17" i="3"/>
  <c r="G34" i="3"/>
  <c r="G35" i="3"/>
  <c r="G18" i="3"/>
  <c r="G15" i="3"/>
  <c r="G36" i="3"/>
  <c r="G23" i="3"/>
  <c r="G20" i="3"/>
  <c r="G21" i="3"/>
  <c r="G37" i="3"/>
  <c r="G38" i="3"/>
  <c r="G25" i="3"/>
  <c r="F29" i="3"/>
  <c r="F16" i="3"/>
  <c r="F19" i="3"/>
  <c r="F24" i="3"/>
  <c r="F14" i="3"/>
  <c r="F30" i="3"/>
  <c r="F22" i="3"/>
  <c r="F31" i="3"/>
  <c r="F13" i="3"/>
  <c r="F26" i="3"/>
  <c r="F28" i="3"/>
  <c r="F27" i="3"/>
  <c r="F32" i="3"/>
  <c r="F12" i="3"/>
  <c r="F33" i="3"/>
  <c r="F17" i="3"/>
  <c r="F34" i="3"/>
  <c r="F35" i="3"/>
  <c r="F18" i="3"/>
  <c r="F15" i="3"/>
  <c r="F36" i="3"/>
  <c r="F23" i="3"/>
  <c r="F20" i="3"/>
  <c r="F21" i="3"/>
  <c r="F37" i="3"/>
  <c r="F38" i="3"/>
  <c r="F25" i="3"/>
  <c r="E29" i="3"/>
  <c r="E16" i="3"/>
  <c r="E19" i="3"/>
  <c r="E24" i="3"/>
  <c r="E14" i="3"/>
  <c r="E30" i="3"/>
  <c r="E22" i="3"/>
  <c r="E31" i="3"/>
  <c r="E13" i="3"/>
  <c r="E26" i="3"/>
  <c r="E28" i="3"/>
  <c r="E27" i="3"/>
  <c r="E32" i="3"/>
  <c r="E33" i="3"/>
  <c r="E17" i="3"/>
  <c r="E34" i="3"/>
  <c r="E35" i="3"/>
  <c r="E18" i="3"/>
  <c r="E15" i="3"/>
  <c r="E36" i="3"/>
  <c r="E23" i="3"/>
  <c r="E20" i="3"/>
  <c r="E21" i="3"/>
  <c r="E37" i="3"/>
  <c r="E38" i="3"/>
  <c r="E25" i="3"/>
  <c r="B26" i="12"/>
  <c r="C26" i="12"/>
  <c r="P58" i="12"/>
  <c r="P57" i="12"/>
  <c r="P56" i="12"/>
  <c r="P55" i="12"/>
  <c r="P54" i="12"/>
  <c r="P53" i="12"/>
  <c r="P52" i="12"/>
  <c r="P51" i="12"/>
  <c r="P50" i="12"/>
  <c r="P49" i="12"/>
  <c r="P48" i="12"/>
  <c r="P47" i="12"/>
  <c r="P46" i="12"/>
  <c r="P45" i="12"/>
  <c r="P44" i="12"/>
  <c r="P43" i="12"/>
  <c r="P42" i="12"/>
  <c r="P41" i="12"/>
  <c r="P40" i="12"/>
  <c r="P39" i="12"/>
  <c r="P38" i="12"/>
  <c r="P37" i="12"/>
  <c r="P36" i="12"/>
  <c r="P35" i="12"/>
  <c r="P34" i="12"/>
  <c r="P33" i="12"/>
  <c r="P32" i="12"/>
  <c r="P31" i="12"/>
  <c r="P30" i="12"/>
  <c r="P29" i="12"/>
  <c r="P28" i="12"/>
  <c r="P27" i="12"/>
  <c r="P26" i="12"/>
  <c r="P25" i="12"/>
  <c r="P24" i="12"/>
  <c r="P23" i="12"/>
  <c r="P22" i="12"/>
  <c r="P21" i="12"/>
  <c r="P20" i="12"/>
  <c r="P19" i="12"/>
  <c r="P18" i="12"/>
  <c r="P17" i="12"/>
  <c r="P16" i="12"/>
  <c r="P15" i="12"/>
  <c r="P14" i="12"/>
  <c r="P13" i="12"/>
  <c r="P12" i="12"/>
  <c r="P11" i="12"/>
  <c r="P10" i="12"/>
  <c r="L58" i="12"/>
  <c r="L57" i="12"/>
  <c r="L56" i="12"/>
  <c r="L55" i="12"/>
  <c r="L54" i="12"/>
  <c r="L53" i="12"/>
  <c r="L52" i="12"/>
  <c r="L51" i="12"/>
  <c r="L50" i="12"/>
  <c r="L49" i="12"/>
  <c r="L48" i="12"/>
  <c r="L47" i="12"/>
  <c r="L46" i="12"/>
  <c r="L45" i="12"/>
  <c r="L44" i="12"/>
  <c r="L43" i="12"/>
  <c r="L42" i="12"/>
  <c r="L41" i="12"/>
  <c r="L40" i="12"/>
  <c r="L39" i="12"/>
  <c r="L38" i="12"/>
  <c r="L37" i="12"/>
  <c r="L36" i="12"/>
  <c r="L35" i="12"/>
  <c r="L34" i="12"/>
  <c r="L33" i="12"/>
  <c r="L32" i="12"/>
  <c r="L31" i="12"/>
  <c r="L30" i="12"/>
  <c r="L29" i="12"/>
  <c r="L28" i="12"/>
  <c r="L27" i="12"/>
  <c r="L26" i="12"/>
  <c r="L25" i="12"/>
  <c r="L24" i="12"/>
  <c r="L23" i="12"/>
  <c r="L22" i="12"/>
  <c r="L21" i="12"/>
  <c r="L20" i="12"/>
  <c r="L19" i="12"/>
  <c r="L18" i="12"/>
  <c r="L17" i="12"/>
  <c r="L16" i="12"/>
  <c r="L15" i="12"/>
  <c r="L14" i="12"/>
  <c r="L13" i="12"/>
  <c r="L12" i="12"/>
  <c r="L11" i="12"/>
  <c r="L10" i="12"/>
  <c r="H11" i="12"/>
  <c r="H12" i="12"/>
  <c r="H13" i="12"/>
  <c r="H14" i="12"/>
  <c r="H15" i="12"/>
  <c r="H16" i="12"/>
  <c r="H17" i="12"/>
  <c r="H18" i="12"/>
  <c r="H19" i="12"/>
  <c r="H20" i="12"/>
  <c r="H21" i="12"/>
  <c r="H22" i="12"/>
  <c r="H23" i="12"/>
  <c r="H24" i="12"/>
  <c r="H25" i="12"/>
  <c r="H26" i="12"/>
  <c r="H27" i="12"/>
  <c r="H28" i="12"/>
  <c r="H29" i="12"/>
  <c r="H30" i="12"/>
  <c r="H31" i="12"/>
  <c r="H32" i="12"/>
  <c r="H33" i="12"/>
  <c r="H34" i="12"/>
  <c r="H35" i="12"/>
  <c r="H36" i="12"/>
  <c r="H37" i="12"/>
  <c r="H38" i="12"/>
  <c r="H39" i="12"/>
  <c r="H40" i="12"/>
  <c r="H41" i="12"/>
  <c r="H42" i="12"/>
  <c r="H43" i="12"/>
  <c r="H44" i="12"/>
  <c r="H45" i="12"/>
  <c r="H46" i="12"/>
  <c r="H47" i="12"/>
  <c r="H48" i="12"/>
  <c r="H49" i="12"/>
  <c r="H50" i="12"/>
  <c r="H51" i="12"/>
  <c r="H52" i="12"/>
  <c r="H53" i="12"/>
  <c r="H54" i="12"/>
  <c r="H55" i="12"/>
  <c r="H56" i="12"/>
  <c r="H57" i="12"/>
  <c r="H58" i="12"/>
  <c r="H10" i="12"/>
  <c r="B10" i="2"/>
  <c r="B11" i="2"/>
  <c r="B12" i="2"/>
  <c r="C12" i="2"/>
  <c r="C11" i="2"/>
  <c r="C10" i="2"/>
  <c r="D10" i="2"/>
  <c r="D11" i="2"/>
  <c r="D12" i="2"/>
  <c r="D58" i="12"/>
  <c r="C58" i="12"/>
  <c r="B58" i="12"/>
  <c r="D57" i="12"/>
  <c r="C57" i="12"/>
  <c r="B57" i="12"/>
  <c r="D56" i="12"/>
  <c r="C56" i="12"/>
  <c r="B56" i="12"/>
  <c r="D55" i="12"/>
  <c r="C55" i="12"/>
  <c r="B55" i="12"/>
  <c r="D54" i="12"/>
  <c r="C54" i="12"/>
  <c r="B54" i="12"/>
  <c r="D53" i="12"/>
  <c r="C53" i="12"/>
  <c r="B53" i="12"/>
  <c r="D52" i="12"/>
  <c r="C52" i="12"/>
  <c r="B52" i="12"/>
  <c r="D51" i="12"/>
  <c r="C51" i="12"/>
  <c r="B51" i="12"/>
  <c r="D50" i="12"/>
  <c r="C50" i="12"/>
  <c r="B50" i="12"/>
  <c r="D49" i="12"/>
  <c r="C49" i="12"/>
  <c r="B49" i="12"/>
  <c r="D48" i="12"/>
  <c r="C48" i="12"/>
  <c r="B48" i="12"/>
  <c r="D47" i="12"/>
  <c r="C47" i="12"/>
  <c r="B47" i="12"/>
  <c r="D46" i="12"/>
  <c r="C46" i="12"/>
  <c r="B46" i="12"/>
  <c r="D45" i="12"/>
  <c r="C45" i="12"/>
  <c r="B45" i="12"/>
  <c r="D44" i="12"/>
  <c r="C44" i="12"/>
  <c r="B44" i="12"/>
  <c r="D43" i="12"/>
  <c r="C43" i="12"/>
  <c r="B43" i="12"/>
  <c r="D42" i="12"/>
  <c r="C42" i="12"/>
  <c r="B42" i="12"/>
  <c r="D41" i="12"/>
  <c r="C41" i="12"/>
  <c r="B41" i="12"/>
  <c r="D40" i="12"/>
  <c r="C40" i="12"/>
  <c r="B40" i="12"/>
  <c r="D39" i="12"/>
  <c r="C39" i="12"/>
  <c r="B39" i="12"/>
  <c r="D38" i="12"/>
  <c r="C38" i="12"/>
  <c r="B38" i="12"/>
  <c r="D37" i="12"/>
  <c r="C37" i="12"/>
  <c r="B37" i="12"/>
  <c r="D36" i="12"/>
  <c r="C36" i="12"/>
  <c r="B36" i="12"/>
  <c r="D35" i="12"/>
  <c r="C35" i="12"/>
  <c r="B35" i="12"/>
  <c r="D34" i="12"/>
  <c r="C34" i="12"/>
  <c r="B34" i="12"/>
  <c r="D33" i="12"/>
  <c r="C33" i="12"/>
  <c r="B33" i="12"/>
  <c r="D32" i="12"/>
  <c r="C32" i="12"/>
  <c r="B32" i="12"/>
  <c r="D31" i="12"/>
  <c r="C31" i="12"/>
  <c r="B31" i="12"/>
  <c r="D30" i="12"/>
  <c r="C30" i="12"/>
  <c r="B30" i="12"/>
  <c r="D29" i="12"/>
  <c r="C29" i="12"/>
  <c r="B29" i="12"/>
  <c r="D28" i="12"/>
  <c r="C28" i="12"/>
  <c r="B28" i="12"/>
  <c r="D27" i="12"/>
  <c r="C27" i="12"/>
  <c r="B27" i="12"/>
  <c r="D26" i="12"/>
  <c r="D25" i="12"/>
  <c r="C25" i="12"/>
  <c r="B25" i="12"/>
  <c r="D24" i="12"/>
  <c r="C24" i="12"/>
  <c r="B24" i="12"/>
  <c r="D23" i="12"/>
  <c r="C23" i="12"/>
  <c r="B23" i="12"/>
  <c r="D22" i="12"/>
  <c r="C22" i="12"/>
  <c r="B22" i="12"/>
  <c r="D21" i="12"/>
  <c r="C21" i="12"/>
  <c r="B21" i="12"/>
  <c r="D20" i="12"/>
  <c r="C20" i="12"/>
  <c r="B20" i="12"/>
  <c r="D19" i="12"/>
  <c r="C19" i="12"/>
  <c r="B19" i="12"/>
  <c r="D18" i="12"/>
  <c r="C18" i="12"/>
  <c r="B18" i="12"/>
  <c r="D17" i="12"/>
  <c r="C17" i="12"/>
  <c r="B17" i="12"/>
  <c r="D16" i="12"/>
  <c r="C16" i="12"/>
  <c r="B16" i="12"/>
  <c r="D15" i="12"/>
  <c r="C15" i="12"/>
  <c r="B15" i="12"/>
  <c r="D14" i="12"/>
  <c r="C14" i="12"/>
  <c r="B14" i="12"/>
  <c r="D13" i="12"/>
  <c r="C13" i="12"/>
  <c r="B13" i="12"/>
  <c r="D12" i="12"/>
  <c r="C12" i="12"/>
  <c r="B12" i="12"/>
  <c r="D11" i="12"/>
  <c r="C11" i="12"/>
  <c r="B11" i="12"/>
  <c r="D10" i="12"/>
  <c r="C10" i="12"/>
  <c r="B10" i="12"/>
  <c r="D29" i="3"/>
  <c r="BV28" i="15" s="1"/>
  <c r="CA28" i="15" s="1"/>
  <c r="D16" i="3"/>
  <c r="D19" i="3"/>
  <c r="D24" i="3"/>
  <c r="D14" i="3"/>
  <c r="D30" i="3"/>
  <c r="BV29" i="15" s="1"/>
  <c r="CA29" i="15" s="1"/>
  <c r="D22" i="3"/>
  <c r="D31" i="3"/>
  <c r="BV30" i="15" s="1"/>
  <c r="CA30" i="15" s="1"/>
  <c r="D13" i="3"/>
  <c r="D26" i="3"/>
  <c r="D28" i="3"/>
  <c r="BV27" i="15" s="1"/>
  <c r="CA27" i="15" s="1"/>
  <c r="D27" i="3"/>
  <c r="D32" i="3"/>
  <c r="BV31" i="15" s="1"/>
  <c r="CA31" i="15" s="1"/>
  <c r="D12" i="3"/>
  <c r="D33" i="3"/>
  <c r="BV32" i="15" s="1"/>
  <c r="CA32" i="15" s="1"/>
  <c r="D17" i="3"/>
  <c r="D34" i="3"/>
  <c r="BV33" i="15" s="1"/>
  <c r="CA33" i="15" s="1"/>
  <c r="D35" i="3"/>
  <c r="D18" i="3"/>
  <c r="D15" i="3"/>
  <c r="D36" i="3"/>
  <c r="BV35" i="15" s="1"/>
  <c r="CA35" i="15" s="1"/>
  <c r="D23" i="3"/>
  <c r="D20" i="3"/>
  <c r="D21" i="3"/>
  <c r="D37" i="3"/>
  <c r="BV36" i="15" s="1"/>
  <c r="CA36" i="15" s="1"/>
  <c r="D38" i="3"/>
  <c r="BV37" i="15" s="1"/>
  <c r="CA37" i="15" s="1"/>
  <c r="BY10" i="4"/>
  <c r="BZ10" i="4"/>
  <c r="CA10" i="4"/>
  <c r="CB10" i="4"/>
  <c r="B25" i="3"/>
  <c r="C25" i="3"/>
  <c r="BU24" i="15" s="1"/>
  <c r="D25" i="3"/>
  <c r="B29" i="3"/>
  <c r="C29" i="3"/>
  <c r="BU28" i="15" s="1"/>
  <c r="B16" i="3"/>
  <c r="C16" i="3"/>
  <c r="BU15" i="15" s="1"/>
  <c r="B19" i="3"/>
  <c r="C19" i="3"/>
  <c r="BU18" i="15" s="1"/>
  <c r="B24" i="3"/>
  <c r="C24" i="3"/>
  <c r="BU23" i="15" s="1"/>
  <c r="B14" i="3"/>
  <c r="C14" i="3"/>
  <c r="BU13" i="15" s="1"/>
  <c r="B30" i="3"/>
  <c r="C30" i="3"/>
  <c r="BU29" i="15" s="1"/>
  <c r="B22" i="3"/>
  <c r="C22" i="3"/>
  <c r="BU21" i="15" s="1"/>
  <c r="B31" i="3"/>
  <c r="C31" i="3"/>
  <c r="BU30" i="15" s="1"/>
  <c r="B13" i="3"/>
  <c r="C13" i="3"/>
  <c r="BU12" i="15" s="1"/>
  <c r="B26" i="3"/>
  <c r="C26" i="3"/>
  <c r="BU25" i="15" s="1"/>
  <c r="B28" i="3"/>
  <c r="C28" i="3"/>
  <c r="BU27" i="15" s="1"/>
  <c r="B27" i="3"/>
  <c r="B32" i="3"/>
  <c r="C32" i="3"/>
  <c r="BU31" i="15" s="1"/>
  <c r="C12" i="3"/>
  <c r="BU11" i="15" s="1"/>
  <c r="B33" i="3"/>
  <c r="C33" i="3"/>
  <c r="BU32" i="15" s="1"/>
  <c r="B17" i="3"/>
  <c r="C17" i="3"/>
  <c r="BU16" i="15" s="1"/>
  <c r="B34" i="3"/>
  <c r="C34" i="3"/>
  <c r="BU33" i="15" s="1"/>
  <c r="B35" i="3"/>
  <c r="C35" i="3"/>
  <c r="BU34" i="15" s="1"/>
  <c r="B18" i="3"/>
  <c r="C18" i="3"/>
  <c r="BU17" i="15" s="1"/>
  <c r="B15" i="3"/>
  <c r="C15" i="3"/>
  <c r="BU14" i="15" s="1"/>
  <c r="B36" i="3"/>
  <c r="C36" i="3"/>
  <c r="BU35" i="15" s="1"/>
  <c r="B23" i="3"/>
  <c r="C23" i="3"/>
  <c r="BU22" i="15" s="1"/>
  <c r="B20" i="3"/>
  <c r="C20" i="3"/>
  <c r="BU19" i="15" s="1"/>
  <c r="B21" i="3"/>
  <c r="C21" i="3"/>
  <c r="BU20" i="15" s="1"/>
  <c r="B37" i="3"/>
  <c r="C37" i="3"/>
  <c r="BU36" i="15" s="1"/>
  <c r="B38" i="3"/>
  <c r="C38" i="3"/>
  <c r="BU37" i="15" s="1"/>
  <c r="BY38" i="4"/>
  <c r="BY40" i="4"/>
  <c r="BY42" i="4"/>
  <c r="CA42" i="4"/>
  <c r="CN42" i="4" s="1"/>
  <c r="BZ43" i="4"/>
  <c r="BY44" i="4"/>
  <c r="CA44" i="4"/>
  <c r="CN44" i="4" s="1"/>
  <c r="BZ45" i="4"/>
  <c r="BY46" i="4"/>
  <c r="CL46" i="4" s="1"/>
  <c r="CA46" i="4"/>
  <c r="CN46" i="4" s="1"/>
  <c r="BZ47" i="4"/>
  <c r="CM47" i="4" s="1"/>
  <c r="BY48" i="4"/>
  <c r="CL48" i="4" s="1"/>
  <c r="CA48" i="4"/>
  <c r="CN48" i="4" s="1"/>
  <c r="BZ49" i="4"/>
  <c r="CM49" i="4" s="1"/>
  <c r="BY50" i="4"/>
  <c r="CL50" i="4" s="1"/>
  <c r="CA50" i="4"/>
  <c r="CN50" i="4" s="1"/>
  <c r="BY51" i="4"/>
  <c r="BZ51" i="4"/>
  <c r="CA51" i="4"/>
  <c r="BY52" i="4"/>
  <c r="BZ52" i="4"/>
  <c r="CA52" i="4"/>
  <c r="BY53" i="4"/>
  <c r="BZ53" i="4"/>
  <c r="CA53" i="4"/>
  <c r="BY54" i="4"/>
  <c r="BZ54" i="4"/>
  <c r="CA54" i="4"/>
  <c r="BY55" i="4"/>
  <c r="BZ55" i="4"/>
  <c r="CA55" i="4"/>
  <c r="BY56" i="4"/>
  <c r="BZ56" i="4"/>
  <c r="CA56" i="4"/>
  <c r="BY57" i="4"/>
  <c r="BZ57" i="4"/>
  <c r="CA57" i="4"/>
  <c r="BY58" i="4"/>
  <c r="BZ58" i="4"/>
  <c r="CA58" i="4"/>
  <c r="BY59" i="4"/>
  <c r="BZ59" i="4"/>
  <c r="CA59" i="4"/>
  <c r="B13" i="2"/>
  <c r="C13" i="2"/>
  <c r="D13" i="2"/>
  <c r="B14" i="2"/>
  <c r="C14" i="2"/>
  <c r="D14" i="2"/>
  <c r="B15" i="2"/>
  <c r="C15" i="2"/>
  <c r="D15" i="2"/>
  <c r="B16" i="2"/>
  <c r="C16" i="2"/>
  <c r="D16" i="2"/>
  <c r="B17" i="2"/>
  <c r="C17" i="2"/>
  <c r="D17" i="2"/>
  <c r="B18" i="2"/>
  <c r="C18" i="2"/>
  <c r="D18" i="2"/>
  <c r="B19" i="2"/>
  <c r="C19" i="2"/>
  <c r="D19" i="2"/>
  <c r="B20" i="2"/>
  <c r="C20" i="2"/>
  <c r="D20" i="2"/>
  <c r="B21" i="2"/>
  <c r="C21" i="2"/>
  <c r="D21" i="2"/>
  <c r="B22" i="2"/>
  <c r="C22" i="2"/>
  <c r="D22" i="2"/>
  <c r="B23" i="2"/>
  <c r="C23" i="2"/>
  <c r="D23" i="2"/>
  <c r="B24" i="2"/>
  <c r="C24" i="2"/>
  <c r="D24" i="2"/>
  <c r="B25" i="2"/>
  <c r="C25" i="2"/>
  <c r="D25" i="2"/>
  <c r="B26" i="2"/>
  <c r="C26" i="2"/>
  <c r="D26" i="2"/>
  <c r="B27" i="2"/>
  <c r="C27" i="2"/>
  <c r="D27" i="2"/>
  <c r="B28" i="2"/>
  <c r="C28" i="2"/>
  <c r="D28" i="2"/>
  <c r="B29" i="2"/>
  <c r="C29" i="2"/>
  <c r="D29" i="2"/>
  <c r="B30" i="2"/>
  <c r="C30" i="2"/>
  <c r="D30" i="2"/>
  <c r="B31" i="2"/>
  <c r="C31" i="2"/>
  <c r="D31" i="2"/>
  <c r="B32" i="2"/>
  <c r="C32" i="2"/>
  <c r="D32" i="2"/>
  <c r="B33" i="2"/>
  <c r="C33" i="2"/>
  <c r="D33" i="2"/>
  <c r="B34" i="2"/>
  <c r="C34" i="2"/>
  <c r="D34" i="2"/>
  <c r="B35" i="2"/>
  <c r="C35" i="2"/>
  <c r="D35" i="2"/>
  <c r="B36" i="2"/>
  <c r="C36" i="2"/>
  <c r="D36" i="2"/>
  <c r="B37" i="2"/>
  <c r="C37" i="2"/>
  <c r="D37" i="2"/>
  <c r="B38" i="2"/>
  <c r="C38" i="2"/>
  <c r="D38" i="2"/>
  <c r="B39" i="2"/>
  <c r="C39" i="2"/>
  <c r="D39" i="2"/>
  <c r="B40" i="2"/>
  <c r="C40" i="2"/>
  <c r="D40" i="2"/>
  <c r="B41" i="2"/>
  <c r="C41" i="2"/>
  <c r="D41" i="2"/>
  <c r="B42" i="2"/>
  <c r="C42" i="2"/>
  <c r="D42" i="2"/>
  <c r="B43" i="2"/>
  <c r="C43" i="2"/>
  <c r="D43" i="2"/>
  <c r="B44" i="2"/>
  <c r="C44" i="2"/>
  <c r="D44" i="2"/>
  <c r="B45" i="2"/>
  <c r="C45" i="2"/>
  <c r="D45" i="2"/>
  <c r="B46" i="2"/>
  <c r="C46" i="2"/>
  <c r="D46" i="2"/>
  <c r="B47" i="2"/>
  <c r="C47" i="2"/>
  <c r="D47" i="2"/>
  <c r="B48" i="2"/>
  <c r="C48" i="2"/>
  <c r="D48" i="2"/>
  <c r="B49" i="2"/>
  <c r="C49" i="2"/>
  <c r="D49" i="2"/>
  <c r="B50" i="2"/>
  <c r="C50" i="2"/>
  <c r="D50" i="2"/>
  <c r="B51" i="2"/>
  <c r="C51" i="2"/>
  <c r="D51" i="2"/>
  <c r="B52" i="2"/>
  <c r="C52" i="2"/>
  <c r="D52" i="2"/>
  <c r="B53" i="2"/>
  <c r="C53" i="2"/>
  <c r="D53" i="2"/>
  <c r="B54" i="2"/>
  <c r="C54" i="2"/>
  <c r="D54" i="2"/>
  <c r="B55" i="2"/>
  <c r="C55" i="2"/>
  <c r="D55" i="2"/>
  <c r="B56" i="2"/>
  <c r="C56" i="2"/>
  <c r="D56" i="2"/>
  <c r="B57" i="2"/>
  <c r="C57" i="2"/>
  <c r="D57" i="2"/>
  <c r="B58" i="2"/>
  <c r="C58" i="2"/>
  <c r="D58" i="2"/>
  <c r="D18" i="4" l="1"/>
  <c r="BV18" i="15"/>
  <c r="CA18" i="15" s="1"/>
  <c r="D19" i="15"/>
  <c r="BT37" i="15"/>
  <c r="C36" i="15"/>
  <c r="C20" i="4"/>
  <c r="C20" i="15"/>
  <c r="BT20" i="15"/>
  <c r="C22" i="4"/>
  <c r="BT22" i="15"/>
  <c r="C22" i="15"/>
  <c r="C14" i="4"/>
  <c r="BT14" i="15"/>
  <c r="C11" i="15"/>
  <c r="BT34" i="15"/>
  <c r="C37" i="15"/>
  <c r="C16" i="4"/>
  <c r="C14" i="15"/>
  <c r="BT16" i="15"/>
  <c r="BT27" i="15"/>
  <c r="C27" i="15"/>
  <c r="C12" i="4"/>
  <c r="C16" i="15"/>
  <c r="BT12" i="15"/>
  <c r="C21" i="4"/>
  <c r="BT21" i="15"/>
  <c r="C21" i="15"/>
  <c r="C13" i="4"/>
  <c r="C17" i="15"/>
  <c r="BT13" i="15"/>
  <c r="C18" i="4"/>
  <c r="BT18" i="15"/>
  <c r="C19" i="15"/>
  <c r="C28" i="15"/>
  <c r="BT28" i="15"/>
  <c r="D22" i="4"/>
  <c r="BV22" i="15"/>
  <c r="CA22" i="15" s="1"/>
  <c r="D22" i="15"/>
  <c r="CA29" i="4"/>
  <c r="BV34" i="15"/>
  <c r="CA34" i="15" s="1"/>
  <c r="BV11" i="15"/>
  <c r="D15" i="15"/>
  <c r="D25" i="4"/>
  <c r="BV25" i="15"/>
  <c r="CA25" i="15" s="1"/>
  <c r="D25" i="15"/>
  <c r="D15" i="4"/>
  <c r="BV15" i="15"/>
  <c r="CA15" i="15" s="1"/>
  <c r="D18" i="15"/>
  <c r="D19" i="4"/>
  <c r="BV19" i="15"/>
  <c r="CA19" i="15" s="1"/>
  <c r="D13" i="15"/>
  <c r="D17" i="4"/>
  <c r="BV17" i="15"/>
  <c r="CA17" i="15" s="1"/>
  <c r="D12" i="15"/>
  <c r="BT31" i="15"/>
  <c r="C31" i="15"/>
  <c r="D24" i="4"/>
  <c r="BV24" i="15"/>
  <c r="CA24" i="15" s="1"/>
  <c r="D24" i="15"/>
  <c r="D12" i="4"/>
  <c r="BV12" i="15"/>
  <c r="CA12" i="15" s="1"/>
  <c r="D16" i="15"/>
  <c r="D13" i="4"/>
  <c r="BV13" i="15"/>
  <c r="CA13" i="15" s="1"/>
  <c r="D17" i="15"/>
  <c r="C24" i="4"/>
  <c r="C24" i="15"/>
  <c r="BT24" i="15"/>
  <c r="D21" i="4"/>
  <c r="BV21" i="15"/>
  <c r="CA21" i="15" s="1"/>
  <c r="D21" i="15"/>
  <c r="BY36" i="4"/>
  <c r="C35" i="15"/>
  <c r="BT36" i="15"/>
  <c r="C19" i="4"/>
  <c r="C13" i="15"/>
  <c r="BT19" i="15"/>
  <c r="BT35" i="15"/>
  <c r="C34" i="15"/>
  <c r="C17" i="4"/>
  <c r="BT17" i="15"/>
  <c r="C12" i="15"/>
  <c r="BT33" i="15"/>
  <c r="C33" i="15"/>
  <c r="C32" i="15"/>
  <c r="BT32" i="15"/>
  <c r="C26" i="4"/>
  <c r="BT26" i="15"/>
  <c r="C26" i="15"/>
  <c r="C25" i="4"/>
  <c r="BT25" i="15"/>
  <c r="C25" i="15"/>
  <c r="BT30" i="15"/>
  <c r="C30" i="15"/>
  <c r="BT29" i="15"/>
  <c r="C29" i="15"/>
  <c r="C23" i="4"/>
  <c r="C23" i="15"/>
  <c r="BT23" i="15"/>
  <c r="C15" i="4"/>
  <c r="C18" i="15"/>
  <c r="BT15" i="15"/>
  <c r="D20" i="4"/>
  <c r="BV20" i="15"/>
  <c r="CA20" i="15" s="1"/>
  <c r="D20" i="15"/>
  <c r="D14" i="4"/>
  <c r="BV14" i="15"/>
  <c r="CA14" i="15" s="1"/>
  <c r="D11" i="15"/>
  <c r="BV16" i="15"/>
  <c r="CA16" i="15" s="1"/>
  <c r="D14" i="15"/>
  <c r="BV26" i="15"/>
  <c r="CA26" i="15" s="1"/>
  <c r="D26" i="15"/>
  <c r="D23" i="4"/>
  <c r="D23" i="15"/>
  <c r="BV23" i="15"/>
  <c r="CA23" i="15" s="1"/>
  <c r="CA25" i="4"/>
  <c r="D11" i="4"/>
  <c r="CA27" i="4"/>
  <c r="D16" i="4"/>
  <c r="CA23" i="4"/>
  <c r="D26" i="4"/>
  <c r="H16" i="3"/>
  <c r="E15" i="4" s="1"/>
  <c r="CA21" i="4"/>
  <c r="BY34" i="4"/>
  <c r="H25" i="3"/>
  <c r="E24" i="4" s="1"/>
  <c r="H19" i="3"/>
  <c r="E18" i="4" s="1"/>
  <c r="CA31" i="4"/>
  <c r="CA19" i="4"/>
  <c r="H12" i="3"/>
  <c r="H31" i="3"/>
  <c r="H36" i="3"/>
  <c r="H33" i="3"/>
  <c r="H28" i="3"/>
  <c r="H22" i="3"/>
  <c r="E21" i="4" s="1"/>
  <c r="CA15" i="4"/>
  <c r="CB51" i="4"/>
  <c r="CA11" i="4"/>
  <c r="CA12" i="4"/>
  <c r="H20" i="3"/>
  <c r="E19" i="4" s="1"/>
  <c r="H17" i="3"/>
  <c r="E16" i="4" s="1"/>
  <c r="BZ11" i="4"/>
  <c r="CA17" i="4"/>
  <c r="CA49" i="4"/>
  <c r="CN49" i="4" s="1"/>
  <c r="BZ48" i="4"/>
  <c r="CM48" i="4" s="1"/>
  <c r="BY47" i="4"/>
  <c r="CL47" i="4" s="1"/>
  <c r="CA45" i="4"/>
  <c r="CN45" i="4" s="1"/>
  <c r="BZ44" i="4"/>
  <c r="BY43" i="4"/>
  <c r="BZ41" i="4"/>
  <c r="BZ39" i="4"/>
  <c r="BZ37" i="4"/>
  <c r="BZ35" i="4"/>
  <c r="BZ33" i="4"/>
  <c r="BZ31" i="4"/>
  <c r="BZ29" i="4"/>
  <c r="BZ27" i="4"/>
  <c r="BZ25" i="4"/>
  <c r="BZ23" i="4"/>
  <c r="BZ21" i="4"/>
  <c r="BZ19" i="4"/>
  <c r="BZ17" i="4"/>
  <c r="BZ15" i="4"/>
  <c r="BZ13" i="4"/>
  <c r="CA40" i="4"/>
  <c r="CN40" i="4" s="1"/>
  <c r="CA36" i="4"/>
  <c r="CA32" i="4"/>
  <c r="CA28" i="4"/>
  <c r="CA24" i="4"/>
  <c r="CA20" i="4"/>
  <c r="CA16" i="4"/>
  <c r="CB57" i="4"/>
  <c r="CF57" i="4" s="1"/>
  <c r="CB53" i="4"/>
  <c r="H38" i="3"/>
  <c r="H23" i="3"/>
  <c r="E22" i="4" s="1"/>
  <c r="H35" i="3"/>
  <c r="H30" i="3"/>
  <c r="CB49" i="4"/>
  <c r="CB42" i="4"/>
  <c r="CF42" i="4" s="1"/>
  <c r="BY41" i="4"/>
  <c r="BY39" i="4"/>
  <c r="BY37" i="4"/>
  <c r="BY35" i="4"/>
  <c r="BY33" i="4"/>
  <c r="BY31" i="4"/>
  <c r="BY29" i="4"/>
  <c r="BY27" i="4"/>
  <c r="BY25" i="4"/>
  <c r="BY23" i="4"/>
  <c r="BY21" i="4"/>
  <c r="BY19" i="4"/>
  <c r="BY17" i="4"/>
  <c r="BY15" i="4"/>
  <c r="BY13" i="4"/>
  <c r="CA39" i="4"/>
  <c r="CN39" i="4" s="1"/>
  <c r="CA35" i="4"/>
  <c r="CB43" i="4"/>
  <c r="CB27" i="4"/>
  <c r="BZ50" i="4"/>
  <c r="CM50" i="4" s="1"/>
  <c r="BY49" i="4"/>
  <c r="CL49" i="4" s="1"/>
  <c r="CA47" i="4"/>
  <c r="CN47" i="4" s="1"/>
  <c r="BZ46" i="4"/>
  <c r="CM46" i="4" s="1"/>
  <c r="BY45" i="4"/>
  <c r="CA43" i="4"/>
  <c r="CN43" i="4" s="1"/>
  <c r="BZ42" i="4"/>
  <c r="BZ40" i="4"/>
  <c r="BZ38" i="4"/>
  <c r="BZ36" i="4"/>
  <c r="BZ34" i="4"/>
  <c r="BZ32" i="4"/>
  <c r="BZ30" i="4"/>
  <c r="BZ28" i="4"/>
  <c r="BZ26" i="4"/>
  <c r="BZ24" i="4"/>
  <c r="BZ22" i="4"/>
  <c r="BZ20" i="4"/>
  <c r="BZ18" i="4"/>
  <c r="BZ16" i="4"/>
  <c r="BZ14" i="4"/>
  <c r="BZ12" i="4"/>
  <c r="BY11" i="4"/>
  <c r="CA38" i="4"/>
  <c r="CN38" i="4" s="1"/>
  <c r="CA34" i="4"/>
  <c r="CA30" i="4"/>
  <c r="CA26" i="4"/>
  <c r="CA22" i="4"/>
  <c r="CA18" i="4"/>
  <c r="CA14" i="4"/>
  <c r="CB39" i="4"/>
  <c r="H21" i="3"/>
  <c r="H27" i="3"/>
  <c r="E26" i="4" s="1"/>
  <c r="CB44" i="4"/>
  <c r="CF44" i="4" s="1"/>
  <c r="BY32" i="4"/>
  <c r="BY30" i="4"/>
  <c r="BY28" i="4"/>
  <c r="BY26" i="4"/>
  <c r="BY24" i="4"/>
  <c r="BY22" i="4"/>
  <c r="BY20" i="4"/>
  <c r="BY18" i="4"/>
  <c r="BY16" i="4"/>
  <c r="BY14" i="4"/>
  <c r="BY12" i="4"/>
  <c r="CA41" i="4"/>
  <c r="CN41" i="4" s="1"/>
  <c r="CA37" i="4"/>
  <c r="CA33" i="4"/>
  <c r="CA13" i="4"/>
  <c r="H26" i="3"/>
  <c r="E25" i="4" s="1"/>
  <c r="CF53" i="4"/>
  <c r="CB55" i="4"/>
  <c r="CF55" i="4" s="1"/>
  <c r="H15" i="3"/>
  <c r="H24" i="3"/>
  <c r="E23" i="4" s="1"/>
  <c r="CB56" i="4"/>
  <c r="CF56" i="4" s="1"/>
  <c r="CB40" i="4"/>
  <c r="H37" i="3"/>
  <c r="CB36" i="4" s="1"/>
  <c r="H34" i="3"/>
  <c r="CB19" i="4" s="1"/>
  <c r="H32" i="3"/>
  <c r="CB24" i="4" s="1"/>
  <c r="H13" i="3"/>
  <c r="E12" i="4" s="1"/>
  <c r="H14" i="3"/>
  <c r="H29" i="3"/>
  <c r="CF51" i="4"/>
  <c r="CB41" i="4"/>
  <c r="CB46" i="4"/>
  <c r="CF46" i="4" s="1"/>
  <c r="H18" i="3"/>
  <c r="E17" i="4" s="1"/>
  <c r="CB48" i="4"/>
  <c r="CB25" i="4"/>
  <c r="CB58" i="4"/>
  <c r="CB54" i="4"/>
  <c r="E11" i="4" l="1"/>
  <c r="BW11" i="15"/>
  <c r="E15" i="15"/>
  <c r="CA11" i="15"/>
  <c r="CB17" i="15" s="1"/>
  <c r="CF19" i="4"/>
  <c r="CF49" i="4"/>
  <c r="CF27" i="4"/>
  <c r="CB14" i="4"/>
  <c r="E14" i="4"/>
  <c r="CB35" i="4"/>
  <c r="E20" i="4"/>
  <c r="CB16" i="4"/>
  <c r="E13" i="4"/>
  <c r="CB21" i="4"/>
  <c r="CF21" i="4" s="1"/>
  <c r="CF41" i="4"/>
  <c r="CF14" i="4"/>
  <c r="CB11" i="4"/>
  <c r="CF11" i="4" s="1"/>
  <c r="CB32" i="4"/>
  <c r="CF43" i="4"/>
  <c r="I45" i="3"/>
  <c r="I60" i="3"/>
  <c r="I52" i="3"/>
  <c r="I46" i="3"/>
  <c r="I59" i="3"/>
  <c r="I51" i="3"/>
  <c r="I43" i="3"/>
  <c r="I58" i="3"/>
  <c r="I50" i="3"/>
  <c r="I44" i="3"/>
  <c r="I57" i="3"/>
  <c r="I49" i="3"/>
  <c r="I41" i="3"/>
  <c r="I56" i="3"/>
  <c r="I48" i="3"/>
  <c r="I42" i="3"/>
  <c r="I55" i="3"/>
  <c r="I39" i="3"/>
  <c r="I54" i="3"/>
  <c r="I47" i="3"/>
  <c r="I40" i="3"/>
  <c r="I53" i="3"/>
  <c r="CF32" i="4"/>
  <c r="CB17" i="4"/>
  <c r="CF17" i="4" s="1"/>
  <c r="CB23" i="4"/>
  <c r="CF23" i="4" s="1"/>
  <c r="CB34" i="4"/>
  <c r="CF34" i="4" s="1"/>
  <c r="CB13" i="4"/>
  <c r="CF13" i="4" s="1"/>
  <c r="CB12" i="4"/>
  <c r="CB50" i="4"/>
  <c r="CF50" i="4" s="1"/>
  <c r="CB20" i="4"/>
  <c r="CF35" i="4"/>
  <c r="CB28" i="4"/>
  <c r="CF28" i="4" s="1"/>
  <c r="CF39" i="4"/>
  <c r="CF24" i="4"/>
  <c r="CB18" i="4"/>
  <c r="CF18" i="4" s="1"/>
  <c r="CB47" i="4"/>
  <c r="CF47" i="4" s="1"/>
  <c r="CF16" i="4"/>
  <c r="CB59" i="4"/>
  <c r="CF59" i="4" s="1"/>
  <c r="CB45" i="4"/>
  <c r="CF45" i="4" s="1"/>
  <c r="CB37" i="4"/>
  <c r="CF37" i="4" s="1"/>
  <c r="CB30" i="4"/>
  <c r="CF30" i="4" s="1"/>
  <c r="CB31" i="4"/>
  <c r="CF31" i="4" s="1"/>
  <c r="CB26" i="4"/>
  <c r="CF26" i="4" s="1"/>
  <c r="CB29" i="4"/>
  <c r="CF29" i="4" s="1"/>
  <c r="CB52" i="4"/>
  <c r="CF52" i="4" s="1"/>
  <c r="CB33" i="4"/>
  <c r="CF33" i="4" s="1"/>
  <c r="CB22" i="4"/>
  <c r="CF22" i="4" s="1"/>
  <c r="I27" i="3"/>
  <c r="I21" i="3"/>
  <c r="CB15" i="4"/>
  <c r="CF15" i="4" s="1"/>
  <c r="I33" i="3"/>
  <c r="I20" i="3"/>
  <c r="I17" i="3"/>
  <c r="I15" i="3"/>
  <c r="I13" i="3"/>
  <c r="I18" i="3"/>
  <c r="I30" i="3"/>
  <c r="I26" i="3"/>
  <c r="I37" i="3"/>
  <c r="I14" i="3"/>
  <c r="I38" i="3"/>
  <c r="I23" i="3"/>
  <c r="I34" i="3"/>
  <c r="I12" i="3"/>
  <c r="CB38" i="4"/>
  <c r="I31" i="3"/>
  <c r="I36" i="3"/>
  <c r="I32" i="3"/>
  <c r="I22" i="3"/>
  <c r="I28" i="3"/>
  <c r="I35" i="3"/>
  <c r="CF20" i="4"/>
  <c r="CF36" i="4"/>
  <c r="CF40" i="4"/>
  <c r="CF54" i="4"/>
  <c r="CF58" i="4"/>
  <c r="CF25" i="4"/>
  <c r="CF48" i="4"/>
  <c r="CB18" i="15" l="1"/>
  <c r="CB31" i="15"/>
  <c r="CB36" i="15"/>
  <c r="CB32" i="15"/>
  <c r="CB30" i="15"/>
  <c r="CB35" i="15"/>
  <c r="CB34" i="15"/>
  <c r="CB12" i="15"/>
  <c r="CE34" i="15" s="1"/>
  <c r="CB26" i="15"/>
  <c r="CB15" i="15"/>
  <c r="CB13" i="15"/>
  <c r="CB19" i="15"/>
  <c r="CB16" i="15"/>
  <c r="CB14" i="15"/>
  <c r="CB22" i="15"/>
  <c r="BY17" i="15"/>
  <c r="BY25" i="15"/>
  <c r="BY27" i="15"/>
  <c r="BY16" i="15"/>
  <c r="BY24" i="15"/>
  <c r="BY36" i="15"/>
  <c r="BY11" i="15"/>
  <c r="BY29" i="15"/>
  <c r="BY12" i="15"/>
  <c r="BY23" i="15"/>
  <c r="BY34" i="15"/>
  <c r="BY22" i="15"/>
  <c r="BY28" i="15"/>
  <c r="BY19" i="15"/>
  <c r="BY30" i="15"/>
  <c r="BY32" i="15"/>
  <c r="BY18" i="15"/>
  <c r="BY26" i="15"/>
  <c r="BY31" i="15"/>
  <c r="BY37" i="15"/>
  <c r="BY13" i="15"/>
  <c r="BY21" i="15"/>
  <c r="BY20" i="15"/>
  <c r="BY33" i="15"/>
  <c r="BY15" i="15"/>
  <c r="BY14" i="15"/>
  <c r="BY35" i="15"/>
  <c r="CB20" i="15"/>
  <c r="CB37" i="15"/>
  <c r="CB28" i="15"/>
  <c r="CB23" i="15"/>
  <c r="CB33" i="15"/>
  <c r="CB24" i="15"/>
  <c r="CB11" i="15"/>
  <c r="CB29" i="15"/>
  <c r="CB21" i="15"/>
  <c r="CB25" i="15"/>
  <c r="CB27" i="15"/>
  <c r="CE11" i="15"/>
  <c r="CD44" i="4"/>
  <c r="CD14" i="4"/>
  <c r="CF12" i="4"/>
  <c r="CD57" i="4"/>
  <c r="CD46" i="4"/>
  <c r="CD24" i="4"/>
  <c r="CD42" i="4"/>
  <c r="CD19" i="4"/>
  <c r="CD54" i="4"/>
  <c r="CD40" i="4"/>
  <c r="CD28" i="4"/>
  <c r="CD52" i="4"/>
  <c r="CD59" i="4"/>
  <c r="CD25" i="4"/>
  <c r="CD50" i="4"/>
  <c r="CD36" i="4"/>
  <c r="CD20" i="4"/>
  <c r="CD18" i="4"/>
  <c r="CD11" i="4"/>
  <c r="CD47" i="4"/>
  <c r="CD37" i="4"/>
  <c r="CD48" i="4"/>
  <c r="CD15" i="4"/>
  <c r="CD45" i="4"/>
  <c r="CD29" i="4"/>
  <c r="CD13" i="4"/>
  <c r="CD39" i="4"/>
  <c r="CD21" i="4"/>
  <c r="CD55" i="4"/>
  <c r="CD56" i="4"/>
  <c r="CD49" i="4"/>
  <c r="CD53" i="4"/>
  <c r="CD34" i="4"/>
  <c r="CD38" i="4"/>
  <c r="CD58" i="4"/>
  <c r="CD30" i="4"/>
  <c r="CD32" i="4"/>
  <c r="CD22" i="4"/>
  <c r="CD16" i="4"/>
  <c r="CD12" i="4"/>
  <c r="CD43" i="4"/>
  <c r="CD33" i="4"/>
  <c r="CD31" i="4"/>
  <c r="CD51" i="4"/>
  <c r="CF38" i="4"/>
  <c r="CD17" i="4"/>
  <c r="CD23" i="4"/>
  <c r="CD35" i="4"/>
  <c r="CD27" i="4"/>
  <c r="CD26" i="4"/>
  <c r="CD41" i="4"/>
  <c r="CG34" i="15"/>
  <c r="CG11" i="15"/>
  <c r="CI34" i="15"/>
  <c r="CH11" i="15"/>
  <c r="CH34" i="15"/>
  <c r="CI11" i="15"/>
  <c r="CE36" i="15" l="1"/>
  <c r="CE30" i="15"/>
  <c r="CE23" i="15"/>
  <c r="CE15" i="15"/>
  <c r="CE19" i="15"/>
  <c r="CE27" i="15"/>
  <c r="CE37" i="15"/>
  <c r="CE25" i="15"/>
  <c r="CE18" i="15"/>
  <c r="CE21" i="15"/>
  <c r="CE20" i="15"/>
  <c r="CE35" i="15"/>
  <c r="CE32" i="15"/>
  <c r="CE26" i="15"/>
  <c r="CE24" i="15"/>
  <c r="CE28" i="15"/>
  <c r="CE22" i="15"/>
  <c r="CE33" i="15"/>
  <c r="CE29" i="15"/>
  <c r="CE14" i="15"/>
  <c r="CE17" i="15"/>
  <c r="CE16" i="15"/>
  <c r="CE31" i="15"/>
  <c r="CE13" i="15"/>
  <c r="CE12" i="15"/>
  <c r="CG19" i="4"/>
  <c r="CG36" i="4"/>
  <c r="CG25" i="4"/>
  <c r="CG32" i="4"/>
  <c r="CG33" i="4"/>
  <c r="CG50" i="4"/>
  <c r="CG18" i="4"/>
  <c r="CG23" i="4"/>
  <c r="CG34" i="4"/>
  <c r="CG28" i="4"/>
  <c r="CG21" i="4"/>
  <c r="CG44" i="4"/>
  <c r="CG27" i="4"/>
  <c r="CG40" i="4"/>
  <c r="CG15" i="4"/>
  <c r="CG48" i="4"/>
  <c r="CG22" i="4"/>
  <c r="CG30" i="4"/>
  <c r="CG54" i="4"/>
  <c r="CG35" i="4"/>
  <c r="CG39" i="4"/>
  <c r="CG45" i="4"/>
  <c r="CG20" i="4"/>
  <c r="CG43" i="4"/>
  <c r="CG24" i="4"/>
  <c r="CG26" i="4"/>
  <c r="CG58" i="4"/>
  <c r="CG55" i="4"/>
  <c r="CG17" i="4"/>
  <c r="CG51" i="4"/>
  <c r="CG16" i="4"/>
  <c r="CG46" i="4"/>
  <c r="CG13" i="4"/>
  <c r="CG29" i="4"/>
  <c r="CG47" i="4"/>
  <c r="CG12" i="4"/>
  <c r="CG41" i="4"/>
  <c r="CG59" i="4"/>
  <c r="CG38" i="4"/>
  <c r="CG31" i="4"/>
  <c r="CG14" i="4"/>
  <c r="CG57" i="4"/>
  <c r="CG52" i="4"/>
  <c r="CG53" i="4"/>
  <c r="CG11" i="4"/>
  <c r="CG56" i="4"/>
  <c r="CG37" i="4"/>
  <c r="CG49" i="4"/>
  <c r="CG42" i="4"/>
  <c r="CH36" i="15"/>
  <c r="CG36" i="15"/>
  <c r="CI36" i="15"/>
  <c r="CG19" i="15"/>
  <c r="CH23" i="15"/>
  <c r="CI15" i="15"/>
  <c r="CG27" i="15"/>
  <c r="CH22" i="15"/>
  <c r="CG33" i="15"/>
  <c r="CI31" i="15"/>
  <c r="CI32" i="15"/>
  <c r="CI37" i="15"/>
  <c r="CG26" i="15"/>
  <c r="CH18" i="15"/>
  <c r="CG35" i="15"/>
  <c r="CG14" i="15"/>
  <c r="CI21" i="15"/>
  <c r="CH24" i="15"/>
  <c r="CH17" i="15"/>
  <c r="CI28" i="15"/>
  <c r="CG29" i="15"/>
  <c r="CH19" i="15"/>
  <c r="CG25" i="15"/>
  <c r="CH12" i="15"/>
  <c r="CH16" i="15"/>
  <c r="CI13" i="15"/>
  <c r="CI20" i="15"/>
  <c r="CH30" i="15"/>
  <c r="CG23" i="15"/>
  <c r="CH15" i="15"/>
  <c r="CH25" i="15"/>
  <c r="CG22" i="15"/>
  <c r="CI33" i="15"/>
  <c r="CG12" i="15"/>
  <c r="CG32" i="15"/>
  <c r="CH37" i="15"/>
  <c r="CI16" i="15"/>
  <c r="CG18" i="15"/>
  <c r="CH35" i="15"/>
  <c r="CH13" i="15"/>
  <c r="CG21" i="15"/>
  <c r="CI24" i="15"/>
  <c r="CG20" i="15"/>
  <c r="CH28" i="15"/>
  <c r="CI29" i="15"/>
  <c r="CG30" i="15"/>
  <c r="CH27" i="15"/>
  <c r="CH31" i="15"/>
  <c r="CI26" i="15"/>
  <c r="CH14" i="15"/>
  <c r="CG17" i="15"/>
  <c r="CI19" i="15"/>
  <c r="CI30" i="15"/>
  <c r="CI23" i="15"/>
  <c r="CI27" i="15"/>
  <c r="CI25" i="15"/>
  <c r="CI22" i="15"/>
  <c r="CG31" i="15"/>
  <c r="CI12" i="15"/>
  <c r="CH32" i="15"/>
  <c r="CH26" i="15"/>
  <c r="CG16" i="15"/>
  <c r="CI18" i="15"/>
  <c r="CI14" i="15"/>
  <c r="CG13" i="15"/>
  <c r="CH21" i="15"/>
  <c r="CI17" i="15"/>
  <c r="CH20" i="15"/>
  <c r="CG28" i="15"/>
  <c r="CG15" i="15"/>
  <c r="CH33" i="15"/>
  <c r="CG37" i="15"/>
  <c r="CI35" i="15"/>
  <c r="CG24" i="15"/>
  <c r="CH29" i="15"/>
  <c r="CJ11" i="4" l="1"/>
  <c r="CJ16" i="4"/>
  <c r="O7" i="5"/>
  <c r="B4" i="5" s="1"/>
  <c r="CJ54" i="4"/>
  <c r="CJ41" i="4"/>
  <c r="CJ43" i="4"/>
  <c r="CJ44" i="4"/>
  <c r="CJ12" i="4"/>
  <c r="CJ37" i="4"/>
  <c r="CJ56" i="4"/>
  <c r="CJ22" i="4"/>
  <c r="CJ34" i="4"/>
  <c r="CJ32" i="4"/>
  <c r="CJ27" i="4"/>
  <c r="P7" i="5"/>
  <c r="C4" i="5" s="1"/>
  <c r="CJ33" i="4"/>
  <c r="CJ39" i="4"/>
  <c r="CJ19" i="4"/>
  <c r="CJ40" i="4"/>
  <c r="CJ50" i="4"/>
  <c r="CJ38" i="4"/>
  <c r="CJ31" i="4"/>
  <c r="CJ48" i="4"/>
  <c r="CJ28" i="4"/>
  <c r="CJ13" i="4"/>
  <c r="CJ17" i="4"/>
  <c r="CJ49" i="4"/>
  <c r="CJ29" i="4"/>
  <c r="CJ53" i="4"/>
  <c r="CJ30" i="4"/>
  <c r="CJ47" i="4"/>
  <c r="CJ45" i="4"/>
  <c r="CJ20" i="4"/>
  <c r="CJ14" i="4"/>
  <c r="CJ58" i="4"/>
  <c r="CJ36" i="4"/>
  <c r="CJ46" i="4"/>
  <c r="CJ25" i="4"/>
  <c r="CJ42" i="4"/>
  <c r="CJ57" i="4"/>
  <c r="CJ15" i="4"/>
  <c r="CJ24" i="4"/>
  <c r="CJ59" i="4"/>
  <c r="CJ35" i="4"/>
  <c r="CJ23" i="4"/>
  <c r="CJ21" i="4"/>
  <c r="CJ18" i="4"/>
  <c r="CJ51" i="4"/>
  <c r="CJ26" i="4"/>
  <c r="CJ52" i="4"/>
  <c r="CJ55" i="4"/>
  <c r="P11" i="5"/>
  <c r="C13" i="5" s="1"/>
  <c r="P15" i="5"/>
  <c r="C8" i="5" s="1"/>
  <c r="O15" i="5"/>
  <c r="B8" i="5" s="1"/>
  <c r="P19" i="5"/>
  <c r="C11" i="5" s="1"/>
  <c r="P17" i="5"/>
  <c r="C26" i="5" s="1"/>
  <c r="O14" i="5"/>
  <c r="B7" i="5" s="1"/>
  <c r="P14" i="5"/>
  <c r="C7" i="5" s="1"/>
  <c r="O22" i="5"/>
  <c r="B5" i="5" s="1"/>
  <c r="O13" i="5"/>
  <c r="B19" i="5" s="1"/>
  <c r="O21" i="5"/>
  <c r="B17" i="5" s="1"/>
  <c r="O8" i="5"/>
  <c r="B16" i="5" s="1"/>
  <c r="O16" i="5"/>
  <c r="B20" i="5" s="1"/>
  <c r="P16" i="5"/>
  <c r="C20" i="5" s="1"/>
  <c r="P10" i="5"/>
  <c r="C10" i="5" s="1"/>
  <c r="O10" i="5"/>
  <c r="B10" i="5" s="1"/>
  <c r="P12" i="5"/>
  <c r="C25" i="5" s="1"/>
  <c r="O12" i="5"/>
  <c r="B25" i="5" s="1"/>
  <c r="P18" i="5"/>
  <c r="C14" i="5" s="1"/>
  <c r="CL42" i="4"/>
  <c r="CM43" i="4"/>
  <c r="CL41" i="4"/>
  <c r="CM40" i="4"/>
  <c r="CM42" i="4"/>
  <c r="CL45" i="4"/>
  <c r="CL44" i="4"/>
  <c r="CL39" i="4"/>
  <c r="CL38" i="4"/>
  <c r="CM45" i="4"/>
  <c r="CM44" i="4"/>
  <c r="CM39" i="4"/>
  <c r="CM38" i="4"/>
  <c r="CL43" i="4"/>
  <c r="CM41" i="4"/>
  <c r="CL40" i="4"/>
  <c r="CN17" i="4"/>
  <c r="CN19" i="4"/>
  <c r="CM31" i="4"/>
  <c r="CL20" i="4"/>
  <c r="CL36" i="4"/>
  <c r="CM25" i="4"/>
  <c r="CN22" i="4"/>
  <c r="CL12" i="4"/>
  <c r="CN15" i="4"/>
  <c r="CL15" i="4"/>
  <c r="CN25" i="4"/>
  <c r="CM29" i="4"/>
  <c r="CN27" i="4"/>
  <c r="CN26" i="4"/>
  <c r="CM12" i="4"/>
  <c r="CM28" i="4"/>
  <c r="CN18" i="4"/>
  <c r="CL22" i="4"/>
  <c r="CN35" i="4"/>
  <c r="CL24" i="4"/>
  <c r="CN13" i="4"/>
  <c r="CM35" i="4"/>
  <c r="CM27" i="4"/>
  <c r="CN33" i="4"/>
  <c r="CN21" i="4"/>
  <c r="CL28" i="4"/>
  <c r="CN11" i="4"/>
  <c r="CM36" i="4"/>
  <c r="CL35" i="4"/>
  <c r="CN37" i="4"/>
  <c r="CM26" i="4"/>
  <c r="CM30" i="4"/>
  <c r="CM33" i="4"/>
  <c r="CM22" i="4"/>
  <c r="CN24" i="4"/>
  <c r="CL27" i="4"/>
  <c r="CL29" i="4"/>
  <c r="CL33" i="4"/>
  <c r="CM14" i="4"/>
  <c r="CM11" i="4"/>
  <c r="CL37" i="4"/>
  <c r="CN20" i="4"/>
  <c r="CN16" i="4"/>
  <c r="CL25" i="4"/>
  <c r="CL16" i="4"/>
  <c r="CM16" i="4"/>
  <c r="CL21" i="4"/>
  <c r="CM13" i="4"/>
  <c r="CN29" i="4"/>
  <c r="CL34" i="4"/>
  <c r="CN28" i="4"/>
  <c r="CN36" i="4"/>
  <c r="CL14" i="4"/>
  <c r="CN30" i="4"/>
  <c r="CL19" i="4"/>
  <c r="CM17" i="4"/>
  <c r="CL13" i="4"/>
  <c r="CM18" i="4"/>
  <c r="CM20" i="4"/>
  <c r="CM32" i="4"/>
  <c r="CN34" i="4"/>
  <c r="CM37" i="4"/>
  <c r="CM34" i="4"/>
  <c r="CL17" i="4"/>
  <c r="CN32" i="4"/>
  <c r="CL31" i="4"/>
  <c r="CL11" i="4"/>
  <c r="CN12" i="4"/>
  <c r="CM15" i="4"/>
  <c r="CL18" i="4"/>
  <c r="CM19" i="4"/>
  <c r="CM21" i="4"/>
  <c r="CM23" i="4"/>
  <c r="CM24" i="4"/>
  <c r="CN23" i="4"/>
  <c r="CL30" i="4"/>
  <c r="CN31" i="4"/>
  <c r="CL26" i="4"/>
  <c r="CL23" i="4"/>
  <c r="CL32" i="4"/>
  <c r="O9" i="5" l="1"/>
  <c r="B22" i="5" s="1"/>
  <c r="O18" i="5"/>
  <c r="B14" i="5" s="1"/>
  <c r="O20" i="5"/>
  <c r="B23" i="5" s="1"/>
  <c r="P21" i="5"/>
  <c r="C17" i="5" s="1"/>
  <c r="P13" i="5"/>
  <c r="C19" i="5" s="1"/>
  <c r="P8" i="5"/>
  <c r="C16" i="5" s="1"/>
  <c r="P9" i="5"/>
  <c r="C22" i="5" s="1"/>
  <c r="O17" i="5"/>
  <c r="B26" i="5" s="1"/>
  <c r="P20" i="5"/>
  <c r="C23" i="5" s="1"/>
  <c r="P22" i="5"/>
  <c r="C5" i="5" s="1"/>
  <c r="O19" i="5"/>
  <c r="B11" i="5" s="1"/>
  <c r="O11" i="5"/>
  <c r="B13" i="5" s="1"/>
  <c r="CM51" i="4"/>
  <c r="CL54" i="4"/>
  <c r="CN55" i="4"/>
  <c r="CN59" i="4"/>
  <c r="CN52" i="4"/>
  <c r="CL56" i="4"/>
  <c r="CL53" i="4"/>
  <c r="CM52" i="4"/>
  <c r="CN51" i="4"/>
  <c r="CL55" i="4"/>
  <c r="CN58" i="4"/>
  <c r="CN53" i="4"/>
  <c r="CM57" i="4"/>
  <c r="CN54" i="4"/>
  <c r="CM55" i="4"/>
  <c r="CL58" i="4"/>
  <c r="CL52" i="4"/>
  <c r="CN56" i="4"/>
  <c r="CL51" i="4"/>
  <c r="CL57" i="4"/>
  <c r="CM54" i="4"/>
  <c r="CL59" i="4"/>
  <c r="CM58" i="4"/>
  <c r="CM53" i="4"/>
  <c r="CN57" i="4"/>
  <c r="CM59" i="4"/>
  <c r="CM56" i="4"/>
  <c r="CN14" i="4"/>
</calcChain>
</file>

<file path=xl/sharedStrings.xml><?xml version="1.0" encoding="utf-8"?>
<sst xmlns="http://schemas.openxmlformats.org/spreadsheetml/2006/main" count="175" uniqueCount="117">
  <si>
    <t>1 RUN</t>
  </si>
  <si>
    <t>2 RUN</t>
  </si>
  <si>
    <t>3 RUN</t>
  </si>
  <si>
    <t>FINAL</t>
  </si>
  <si>
    <t>TOP 16</t>
  </si>
  <si>
    <t>TOP 8</t>
  </si>
  <si>
    <t>TOP 4</t>
  </si>
  <si>
    <t>Vard</t>
  </si>
  <si>
    <t>autom</t>
  </si>
  <si>
    <t>rez</t>
  </si>
  <si>
    <t>by</t>
  </si>
  <si>
    <t>cb</t>
  </si>
  <si>
    <t>ca</t>
  </si>
  <si>
    <t>RUN 1</t>
  </si>
  <si>
    <t>RUN 2</t>
  </si>
  <si>
    <t>RUN 3</t>
  </si>
  <si>
    <t>___________________________________</t>
  </si>
  <si>
    <t>REGISTRATION</t>
  </si>
  <si>
    <t>No</t>
  </si>
  <si>
    <t>Name Surname</t>
  </si>
  <si>
    <t>Car</t>
  </si>
  <si>
    <t>Start No</t>
  </si>
  <si>
    <t>QUALIFICATION</t>
  </si>
  <si>
    <t>JUDGE</t>
  </si>
  <si>
    <t>NOTES</t>
  </si>
  <si>
    <t>JUDGE 1</t>
  </si>
  <si>
    <t>JUDGE 2</t>
  </si>
  <si>
    <t>JUDGE 3</t>
  </si>
  <si>
    <t>QUALIFICATION RESULTS</t>
  </si>
  <si>
    <t>1 JUDGE</t>
  </si>
  <si>
    <t>2 JUDGE</t>
  </si>
  <si>
    <t>3 JUDGE</t>
  </si>
  <si>
    <t>SaRt No</t>
  </si>
  <si>
    <t>FINAL QUALIFICATION RESULTS</t>
  </si>
  <si>
    <t>RESULT</t>
  </si>
  <si>
    <t>Qvl
no</t>
  </si>
  <si>
    <t>NAME/CAR/COLOR</t>
  </si>
  <si>
    <t>1 pair</t>
  </si>
  <si>
    <t>2 pair</t>
  </si>
  <si>
    <t>3 pair</t>
  </si>
  <si>
    <t>4 pair</t>
  </si>
  <si>
    <t>5 pair</t>
  </si>
  <si>
    <t>6 pair</t>
  </si>
  <si>
    <t>7 pair</t>
  </si>
  <si>
    <t>8 pair</t>
  </si>
  <si>
    <t>3 &amp; 4 places</t>
  </si>
  <si>
    <t>Final standing 1-4</t>
  </si>
  <si>
    <t xml:space="preserve"> No</t>
  </si>
  <si>
    <t>QUALIFICATION REZULTS</t>
  </si>
  <si>
    <t>ONLY FOR PRINTING</t>
  </si>
  <si>
    <t>Lietuvos drifto semi-pro klasės pirmenybių 2 etapas</t>
  </si>
  <si>
    <t xml:space="preserve">Tomas Makarevičius </t>
  </si>
  <si>
    <t xml:space="preserve">Robert Lisovskij </t>
  </si>
  <si>
    <t xml:space="preserve"> Silvestras Bieliauskas</t>
  </si>
  <si>
    <t xml:space="preserve"> Justinas Pečiukonis </t>
  </si>
  <si>
    <t xml:space="preserve">Egidijus Pečiukonis </t>
  </si>
  <si>
    <t xml:space="preserve"> Aurimas Janeika </t>
  </si>
  <si>
    <t xml:space="preserve"> Paulius Karklelis </t>
  </si>
  <si>
    <t xml:space="preserve"> Arnas Dyburis </t>
  </si>
  <si>
    <t xml:space="preserve"> Ignas Klimavičius </t>
  </si>
  <si>
    <t xml:space="preserve"> Lukas Garalevicius </t>
  </si>
  <si>
    <t xml:space="preserve"> Arnas Kazokevičius </t>
  </si>
  <si>
    <t xml:space="preserve"> Linas Kasjanovas </t>
  </si>
  <si>
    <t xml:space="preserve"> Donatas Urbanavicius </t>
  </si>
  <si>
    <t xml:space="preserve"> Julius Mockevičius </t>
  </si>
  <si>
    <t xml:space="preserve"> Sigitas Sauciunas </t>
  </si>
  <si>
    <t xml:space="preserve"> Egidijus Pečiukas </t>
  </si>
  <si>
    <t xml:space="preserve"> Igor Martynov </t>
  </si>
  <si>
    <t xml:space="preserve">Gediminas Ivanauskas </t>
  </si>
  <si>
    <t xml:space="preserve">Andrius Poška </t>
  </si>
  <si>
    <t xml:space="preserve">Benediktas Čirba </t>
  </si>
  <si>
    <t xml:space="preserve">Aurimas Vaškelis </t>
  </si>
  <si>
    <t xml:space="preserve">Arūnas Černevičius </t>
  </si>
  <si>
    <t xml:space="preserve">Artūras Ravluškevičius </t>
  </si>
  <si>
    <t xml:space="preserve">Ignas Daunoravičius </t>
  </si>
  <si>
    <t xml:space="preserve">Norbe Daunoravičius </t>
  </si>
  <si>
    <t xml:space="preserve">Valdas Vindžigelskis </t>
  </si>
  <si>
    <t xml:space="preserve">Nissan S14 </t>
  </si>
  <si>
    <t>Ford Sierra </t>
  </si>
  <si>
    <t>Bmw 340</t>
  </si>
  <si>
    <t xml:space="preserve">Bmw E30 330i </t>
  </si>
  <si>
    <t xml:space="preserve">Bmw E30 344 </t>
  </si>
  <si>
    <t xml:space="preserve">Bmw E30 </t>
  </si>
  <si>
    <t xml:space="preserve">BMW e36 </t>
  </si>
  <si>
    <t xml:space="preserve">Nissan 180sx </t>
  </si>
  <si>
    <t xml:space="preserve">Nissan 200sx </t>
  </si>
  <si>
    <t xml:space="preserve">BMW E30 </t>
  </si>
  <si>
    <t xml:space="preserve">Nissan Turbo </t>
  </si>
  <si>
    <t xml:space="preserve">Mazda RX8 </t>
  </si>
  <si>
    <t xml:space="preserve">Toyota Supra </t>
  </si>
  <si>
    <t>Bmw E30 </t>
  </si>
  <si>
    <t xml:space="preserve">BMW 325 </t>
  </si>
  <si>
    <t xml:space="preserve">BMW </t>
  </si>
  <si>
    <t xml:space="preserve">Bmw 340 </t>
  </si>
  <si>
    <t xml:space="preserve">BMW 340 </t>
  </si>
  <si>
    <t xml:space="preserve">BMW e30 </t>
  </si>
  <si>
    <t>BMW e30</t>
  </si>
  <si>
    <t>Bernardas Iminavičius</t>
  </si>
  <si>
    <t>BMW e46</t>
  </si>
  <si>
    <t>Arūnas Černevičius</t>
  </si>
  <si>
    <t>Ignas Daunoravičius</t>
  </si>
  <si>
    <t>Aurimas Vaškelis</t>
  </si>
  <si>
    <t>Norbertas Daunoravičius</t>
  </si>
  <si>
    <t>Igor Martynov</t>
  </si>
  <si>
    <t>Lukas Garalevičius</t>
  </si>
  <si>
    <t>Benediktas Čirba</t>
  </si>
  <si>
    <t>Artūras Ravluškevičius</t>
  </si>
  <si>
    <t xml:space="preserve"> </t>
  </si>
  <si>
    <t>Geriausias kvalifikacijos taškų skaičius</t>
  </si>
  <si>
    <t>Top 16 vieta</t>
  </si>
  <si>
    <t>Kvalifikacijos rezultatų taškai</t>
  </si>
  <si>
    <t>Etapo rezultatų taškai</t>
  </si>
  <si>
    <t>Visi etapo taškai (įskaita)</t>
  </si>
  <si>
    <t>Vieta</t>
  </si>
  <si>
    <t>Startinis numeris</t>
  </si>
  <si>
    <t>Vardas Pavardė</t>
  </si>
  <si>
    <t>Etapo taškai (įskaita)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</si>
</sst>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0"/>
      <name val="Arial"/>
      <family val="2"/>
      <charset val="186"/>
    </font>
    <font>
      <sz val="11"/>
      <color indexed="8"/>
      <name val="Calibri"/>
      <family val="2"/>
      <charset val="186"/>
    </font>
    <font>
      <b/>
      <sz val="16"/>
      <color indexed="8"/>
      <name val="Calibri"/>
      <family val="2"/>
      <charset val="1"/>
    </font>
    <font>
      <b/>
      <sz val="12"/>
      <color indexed="8"/>
      <name val="Calibri"/>
      <family val="2"/>
      <charset val="1"/>
    </font>
    <font>
      <b/>
      <sz val="11"/>
      <color indexed="8"/>
      <name val="Calibri"/>
      <family val="2"/>
      <charset val="1"/>
    </font>
    <font>
      <sz val="11"/>
      <color indexed="9"/>
      <name val="Calibri"/>
      <family val="2"/>
      <charset val="186"/>
    </font>
    <font>
      <sz val="11"/>
      <name val="Calibri"/>
      <family val="2"/>
      <charset val="186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12"/>
      <color indexed="8"/>
      <name val="Calibri"/>
      <family val="2"/>
    </font>
    <font>
      <b/>
      <sz val="10"/>
      <name val="Arial"/>
      <family val="2"/>
    </font>
    <font>
      <b/>
      <sz val="8"/>
      <name val="Arial"/>
      <family val="2"/>
    </font>
    <font>
      <sz val="11"/>
      <color theme="0"/>
      <name val="Calibri"/>
      <family val="2"/>
      <charset val="186"/>
    </font>
    <font>
      <b/>
      <sz val="11"/>
      <color theme="0"/>
      <name val="Calibri"/>
      <family val="2"/>
      <charset val="186"/>
    </font>
    <font>
      <sz val="11"/>
      <color rgb="FFFF0000"/>
      <name val="Calibri"/>
      <family val="2"/>
      <charset val="186"/>
    </font>
    <font>
      <sz val="16"/>
      <color rgb="FFFF0000"/>
      <name val="Calibri"/>
      <family val="2"/>
      <charset val="186"/>
    </font>
    <font>
      <sz val="10.5"/>
      <color rgb="FF1D2129"/>
      <name val="Arial"/>
      <family val="2"/>
    </font>
    <font>
      <b/>
      <sz val="10"/>
      <color indexed="8"/>
      <name val="Calibri"/>
      <family val="2"/>
      <charset val="1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3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01">
    <xf numFmtId="0" fontId="0" fillId="0" borderId="0" xfId="0"/>
    <xf numFmtId="0" fontId="1" fillId="0" borderId="0" xfId="1"/>
    <xf numFmtId="0" fontId="1" fillId="0" borderId="0" xfId="1" applyAlignment="1">
      <alignment horizontal="center"/>
    </xf>
    <xf numFmtId="0" fontId="1" fillId="0" borderId="1" xfId="1" applyFont="1" applyBorder="1" applyAlignment="1">
      <alignment horizontal="center"/>
    </xf>
    <xf numFmtId="0" fontId="1" fillId="0" borderId="1" xfId="1" applyFont="1" applyBorder="1"/>
    <xf numFmtId="2" fontId="1" fillId="0" borderId="0" xfId="1" applyNumberFormat="1" applyAlignment="1">
      <alignment horizontal="center"/>
    </xf>
    <xf numFmtId="0" fontId="4" fillId="0" borderId="2" xfId="1" applyFont="1" applyFill="1" applyBorder="1" applyAlignment="1">
      <alignment horizontal="center"/>
    </xf>
    <xf numFmtId="2" fontId="1" fillId="0" borderId="3" xfId="1" applyNumberFormat="1" applyFont="1" applyFill="1" applyBorder="1" applyAlignment="1">
      <alignment horizontal="center"/>
    </xf>
    <xf numFmtId="0" fontId="1" fillId="0" borderId="1" xfId="1" applyBorder="1" applyAlignment="1">
      <alignment horizontal="left"/>
    </xf>
    <xf numFmtId="0" fontId="1" fillId="0" borderId="4" xfId="1" applyBorder="1" applyAlignment="1">
      <alignment horizontal="left"/>
    </xf>
    <xf numFmtId="0" fontId="1" fillId="0" borderId="5" xfId="1" applyBorder="1" applyAlignment="1">
      <alignment horizontal="center"/>
    </xf>
    <xf numFmtId="2" fontId="1" fillId="0" borderId="6" xfId="1" applyNumberFormat="1" applyBorder="1" applyAlignment="1">
      <alignment horizontal="center"/>
    </xf>
    <xf numFmtId="2" fontId="1" fillId="0" borderId="7" xfId="1" applyNumberFormat="1" applyBorder="1" applyAlignment="1">
      <alignment horizontal="center"/>
    </xf>
    <xf numFmtId="0" fontId="1" fillId="0" borderId="8" xfId="1" applyBorder="1" applyAlignment="1">
      <alignment horizontal="center"/>
    </xf>
    <xf numFmtId="0" fontId="3" fillId="0" borderId="0" xfId="1" applyFont="1" applyAlignment="1">
      <alignment horizontal="center"/>
    </xf>
    <xf numFmtId="0" fontId="1" fillId="0" borderId="0" xfId="1" applyAlignment="1"/>
    <xf numFmtId="2" fontId="2" fillId="0" borderId="3" xfId="1" applyNumberFormat="1" applyFont="1" applyFill="1" applyBorder="1" applyAlignment="1">
      <alignment horizontal="center" vertical="center"/>
    </xf>
    <xf numFmtId="0" fontId="1" fillId="0" borderId="0" xfId="1" applyFont="1"/>
    <xf numFmtId="0" fontId="5" fillId="0" borderId="0" xfId="1" applyFont="1"/>
    <xf numFmtId="0" fontId="2" fillId="0" borderId="0" xfId="1" applyFont="1" applyAlignment="1">
      <alignment horizontal="center"/>
    </xf>
    <xf numFmtId="0" fontId="4" fillId="0" borderId="1" xfId="1" applyFont="1" applyBorder="1" applyAlignment="1">
      <alignment horizontal="center"/>
    </xf>
    <xf numFmtId="0" fontId="1" fillId="0" borderId="0" xfId="1" applyFont="1" applyAlignment="1">
      <alignment horizontal="center" wrapText="1"/>
    </xf>
    <xf numFmtId="0" fontId="4" fillId="0" borderId="0" xfId="1" applyFont="1" applyAlignment="1">
      <alignment horizontal="center"/>
    </xf>
    <xf numFmtId="0" fontId="1" fillId="0" borderId="0" xfId="1" applyFont="1" applyFill="1" applyBorder="1" applyAlignment="1">
      <alignment horizontal="center"/>
    </xf>
    <xf numFmtId="0" fontId="1" fillId="0" borderId="0" xfId="1" applyBorder="1"/>
    <xf numFmtId="0" fontId="1" fillId="0" borderId="9" xfId="1" applyBorder="1" applyAlignment="1">
      <alignment horizontal="left"/>
    </xf>
    <xf numFmtId="0" fontId="1" fillId="0" borderId="10" xfId="1" applyBorder="1"/>
    <xf numFmtId="0" fontId="4" fillId="0" borderId="4" xfId="1" applyFont="1" applyBorder="1" applyAlignment="1">
      <alignment horizontal="center"/>
    </xf>
    <xf numFmtId="0" fontId="1" fillId="0" borderId="7" xfId="1" applyBorder="1"/>
    <xf numFmtId="0" fontId="4" fillId="0" borderId="1" xfId="1" applyFont="1" applyBorder="1" applyAlignment="1">
      <alignment horizontal="center" vertical="center" wrapText="1"/>
    </xf>
    <xf numFmtId="0" fontId="12" fillId="0" borderId="0" xfId="1" applyFont="1"/>
    <xf numFmtId="2" fontId="12" fillId="0" borderId="0" xfId="1" applyNumberFormat="1" applyFont="1"/>
    <xf numFmtId="0" fontId="1" fillId="0" borderId="1" xfId="1" applyFont="1" applyBorder="1" applyAlignment="1">
      <alignment horizontal="left"/>
    </xf>
    <xf numFmtId="0" fontId="6" fillId="0" borderId="0" xfId="1" applyFont="1"/>
    <xf numFmtId="0" fontId="12" fillId="2" borderId="0" xfId="1" applyFont="1" applyFill="1"/>
    <xf numFmtId="0" fontId="4" fillId="0" borderId="1" xfId="1" applyFont="1" applyBorder="1" applyAlignment="1">
      <alignment horizontal="center" vertical="center"/>
    </xf>
    <xf numFmtId="0" fontId="1" fillId="0" borderId="0" xfId="1" applyFont="1" applyBorder="1" applyAlignment="1">
      <alignment horizontal="center"/>
    </xf>
    <xf numFmtId="0" fontId="1" fillId="0" borderId="0" xfId="1" applyFont="1" applyBorder="1" applyAlignment="1"/>
    <xf numFmtId="2" fontId="1" fillId="0" borderId="1" xfId="1" applyNumberFormat="1" applyFont="1" applyBorder="1" applyAlignment="1">
      <alignment horizontal="center"/>
    </xf>
    <xf numFmtId="2" fontId="1" fillId="0" borderId="1" xfId="1" applyNumberFormat="1" applyFont="1" applyBorder="1" applyAlignment="1"/>
    <xf numFmtId="2" fontId="4" fillId="0" borderId="2" xfId="1" applyNumberFormat="1" applyFont="1" applyFill="1" applyBorder="1" applyAlignment="1">
      <alignment horizontal="center" wrapText="1"/>
    </xf>
    <xf numFmtId="2" fontId="1" fillId="0" borderId="5" xfId="1" applyNumberFormat="1" applyBorder="1" applyAlignment="1">
      <alignment horizontal="center"/>
    </xf>
    <xf numFmtId="0" fontId="8" fillId="0" borderId="0" xfId="1" applyFont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4" xfId="1" applyBorder="1" applyAlignment="1">
      <alignment horizontal="center"/>
    </xf>
    <xf numFmtId="0" fontId="7" fillId="0" borderId="1" xfId="1" applyFont="1" applyBorder="1" applyAlignment="1">
      <alignment horizontal="center"/>
    </xf>
    <xf numFmtId="0" fontId="7" fillId="0" borderId="4" xfId="1" applyFont="1" applyBorder="1" applyAlignment="1">
      <alignment horizontal="center"/>
    </xf>
    <xf numFmtId="0" fontId="4" fillId="0" borderId="0" xfId="1" applyFont="1" applyFill="1" applyBorder="1" applyAlignment="1">
      <alignment horizontal="center"/>
    </xf>
    <xf numFmtId="0" fontId="12" fillId="0" borderId="0" xfId="1" applyFont="1" applyBorder="1" applyAlignment="1">
      <alignment horizontal="center"/>
    </xf>
    <xf numFmtId="0" fontId="12" fillId="0" borderId="0" xfId="1" applyFont="1" applyBorder="1" applyAlignment="1"/>
    <xf numFmtId="0" fontId="12" fillId="0" borderId="0" xfId="1" applyFont="1" applyAlignment="1">
      <alignment horizontal="center"/>
    </xf>
    <xf numFmtId="0" fontId="13" fillId="0" borderId="0" xfId="1" applyFont="1" applyFill="1" applyBorder="1" applyAlignment="1">
      <alignment horizontal="center"/>
    </xf>
    <xf numFmtId="0" fontId="7" fillId="0" borderId="0" xfId="1" applyFont="1"/>
    <xf numFmtId="0" fontId="1" fillId="0" borderId="1" xfId="1" applyFont="1" applyFill="1" applyBorder="1"/>
    <xf numFmtId="0" fontId="1" fillId="0" borderId="0" xfId="1" applyFill="1"/>
    <xf numFmtId="0" fontId="1" fillId="0" borderId="0" xfId="1" applyFill="1" applyAlignment="1">
      <alignment horizontal="center"/>
    </xf>
    <xf numFmtId="0" fontId="4" fillId="0" borderId="0" xfId="1" applyFont="1" applyFill="1" applyAlignment="1">
      <alignment horizontal="center"/>
    </xf>
    <xf numFmtId="0" fontId="1" fillId="0" borderId="1" xfId="1" applyFont="1" applyFill="1" applyBorder="1" applyAlignment="1">
      <alignment horizontal="center"/>
    </xf>
    <xf numFmtId="0" fontId="1" fillId="0" borderId="9" xfId="1" applyFill="1" applyBorder="1" applyAlignment="1">
      <alignment horizontal="left"/>
    </xf>
    <xf numFmtId="0" fontId="7" fillId="0" borderId="0" xfId="1" applyFont="1" applyBorder="1" applyAlignment="1">
      <alignment horizontal="center"/>
    </xf>
    <xf numFmtId="2" fontId="1" fillId="0" borderId="0" xfId="1" applyNumberFormat="1" applyFont="1" applyBorder="1" applyAlignment="1">
      <alignment horizontal="center"/>
    </xf>
    <xf numFmtId="0" fontId="1" fillId="0" borderId="0" xfId="1" applyBorder="1" applyAlignment="1">
      <alignment horizontal="center"/>
    </xf>
    <xf numFmtId="0" fontId="1" fillId="0" borderId="0" xfId="1" applyFont="1" applyFill="1" applyBorder="1"/>
    <xf numFmtId="0" fontId="1" fillId="0" borderId="11" xfId="1" applyFont="1" applyFill="1" applyBorder="1"/>
    <xf numFmtId="0" fontId="1" fillId="0" borderId="0" xfId="1" applyFont="1" applyBorder="1"/>
    <xf numFmtId="0" fontId="1" fillId="0" borderId="0" xfId="1" applyFill="1" applyBorder="1"/>
    <xf numFmtId="0" fontId="1" fillId="0" borderId="0" xfId="1" applyFill="1" applyBorder="1" applyAlignment="1">
      <alignment horizontal="center"/>
    </xf>
    <xf numFmtId="0" fontId="4" fillId="0" borderId="0" xfId="1" applyFont="1" applyBorder="1" applyAlignment="1">
      <alignment horizontal="center"/>
    </xf>
    <xf numFmtId="0" fontId="7" fillId="0" borderId="0" xfId="1" applyFont="1" applyBorder="1"/>
    <xf numFmtId="0" fontId="9" fillId="0" borderId="0" xfId="1" applyFont="1" applyAlignment="1">
      <alignment horizontal="center"/>
    </xf>
    <xf numFmtId="0" fontId="9" fillId="0" borderId="0" xfId="1" applyFont="1"/>
    <xf numFmtId="0" fontId="7" fillId="0" borderId="0" xfId="1" applyFont="1" applyAlignment="1">
      <alignment horizontal="center" wrapText="1"/>
    </xf>
    <xf numFmtId="0" fontId="9" fillId="0" borderId="0" xfId="1" applyFont="1" applyBorder="1" applyAlignment="1">
      <alignment horizontal="center"/>
    </xf>
    <xf numFmtId="0" fontId="1" fillId="0" borderId="12" xfId="1" applyFont="1" applyFill="1" applyBorder="1"/>
    <xf numFmtId="0" fontId="1" fillId="0" borderId="13" xfId="1" applyFont="1" applyFill="1" applyBorder="1"/>
    <xf numFmtId="0" fontId="1" fillId="0" borderId="14" xfId="1" applyFont="1" applyFill="1" applyBorder="1"/>
    <xf numFmtId="0" fontId="1" fillId="0" borderId="15" xfId="1" applyFont="1" applyFill="1" applyBorder="1"/>
    <xf numFmtId="0" fontId="3" fillId="0" borderId="0" xfId="1" applyFont="1"/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0" fillId="0" borderId="0" xfId="0" applyFont="1" applyFill="1" applyAlignment="1">
      <alignment horizontal="center"/>
    </xf>
    <xf numFmtId="0" fontId="14" fillId="0" borderId="0" xfId="1" applyFont="1"/>
    <xf numFmtId="0" fontId="15" fillId="0" borderId="0" xfId="1" applyFont="1"/>
    <xf numFmtId="0" fontId="15" fillId="0" borderId="0" xfId="1" applyFont="1" applyAlignment="1">
      <alignment horizontal="center"/>
    </xf>
    <xf numFmtId="2" fontId="1" fillId="0" borderId="20" xfId="1" applyNumberFormat="1" applyFont="1" applyBorder="1" applyAlignment="1">
      <alignment horizontal="center"/>
    </xf>
    <xf numFmtId="0" fontId="1" fillId="0" borderId="11" xfId="1" applyBorder="1"/>
    <xf numFmtId="0" fontId="1" fillId="0" borderId="11" xfId="1" applyBorder="1" applyAlignment="1">
      <alignment horizontal="center"/>
    </xf>
    <xf numFmtId="0" fontId="1" fillId="0" borderId="19" xfId="1" applyFont="1" applyBorder="1" applyAlignment="1">
      <alignment horizontal="left"/>
    </xf>
    <xf numFmtId="0" fontId="1" fillId="0" borderId="9" xfId="1" applyFont="1" applyBorder="1" applyAlignment="1">
      <alignment horizontal="center"/>
    </xf>
    <xf numFmtId="0" fontId="1" fillId="0" borderId="21" xfId="1" applyBorder="1" applyAlignment="1">
      <alignment horizontal="center"/>
    </xf>
    <xf numFmtId="0" fontId="1" fillId="0" borderId="20" xfId="1" applyFont="1" applyBorder="1" applyAlignment="1">
      <alignment horizontal="left"/>
    </xf>
    <xf numFmtId="0" fontId="1" fillId="0" borderId="20" xfId="1" applyFont="1" applyBorder="1" applyAlignment="1">
      <alignment horizontal="center"/>
    </xf>
    <xf numFmtId="0" fontId="1" fillId="0" borderId="11" xfId="1" applyFont="1" applyBorder="1" applyAlignment="1">
      <alignment horizontal="left"/>
    </xf>
    <xf numFmtId="0" fontId="1" fillId="0" borderId="11" xfId="1" applyFont="1" applyBorder="1" applyAlignment="1">
      <alignment horizontal="center"/>
    </xf>
    <xf numFmtId="0" fontId="1" fillId="0" borderId="7" xfId="1" applyFont="1" applyBorder="1" applyAlignment="1">
      <alignment horizontal="center"/>
    </xf>
    <xf numFmtId="0" fontId="7" fillId="0" borderId="19" xfId="1" applyFont="1" applyBorder="1" applyAlignment="1">
      <alignment horizontal="center"/>
    </xf>
    <xf numFmtId="0" fontId="1" fillId="0" borderId="20" xfId="1" applyFont="1" applyBorder="1"/>
    <xf numFmtId="0" fontId="16" fillId="0" borderId="11" xfId="0" applyFont="1" applyBorder="1" applyAlignment="1">
      <alignment vertical="center"/>
    </xf>
    <xf numFmtId="0" fontId="16" fillId="0" borderId="11" xfId="0" applyFont="1" applyBorder="1"/>
    <xf numFmtId="0" fontId="1" fillId="0" borderId="11" xfId="1" applyFont="1" applyBorder="1"/>
    <xf numFmtId="0" fontId="16" fillId="3" borderId="11" xfId="0" applyFont="1" applyFill="1" applyBorder="1" applyAlignment="1">
      <alignment vertical="center"/>
    </xf>
    <xf numFmtId="0" fontId="1" fillId="3" borderId="7" xfId="1" applyFont="1" applyFill="1" applyBorder="1" applyAlignment="1">
      <alignment horizontal="center"/>
    </xf>
    <xf numFmtId="0" fontId="16" fillId="0" borderId="20" xfId="0" applyFont="1" applyBorder="1" applyAlignment="1">
      <alignment vertical="center"/>
    </xf>
    <xf numFmtId="0" fontId="3" fillId="0" borderId="0" xfId="1" applyFont="1" applyAlignment="1">
      <alignment horizontal="center"/>
    </xf>
    <xf numFmtId="0" fontId="1" fillId="4" borderId="1" xfId="1" applyFont="1" applyFill="1" applyBorder="1" applyAlignment="1">
      <alignment horizontal="center"/>
    </xf>
    <xf numFmtId="0" fontId="1" fillId="4" borderId="1" xfId="1" applyFill="1" applyBorder="1" applyAlignment="1">
      <alignment horizontal="left"/>
    </xf>
    <xf numFmtId="0" fontId="1" fillId="4" borderId="4" xfId="1" applyFill="1" applyBorder="1" applyAlignment="1">
      <alignment horizontal="center"/>
    </xf>
    <xf numFmtId="0" fontId="1" fillId="4" borderId="5" xfId="1" applyFill="1" applyBorder="1" applyAlignment="1">
      <alignment horizontal="center"/>
    </xf>
    <xf numFmtId="0" fontId="12" fillId="4" borderId="0" xfId="1" applyFont="1" applyFill="1" applyBorder="1" applyAlignment="1">
      <alignment horizontal="center"/>
    </xf>
    <xf numFmtId="0" fontId="1" fillId="4" borderId="0" xfId="1" applyFill="1"/>
    <xf numFmtId="0" fontId="1" fillId="5" borderId="1" xfId="1" applyFont="1" applyFill="1" applyBorder="1" applyAlignment="1">
      <alignment horizontal="center"/>
    </xf>
    <xf numFmtId="0" fontId="1" fillId="5" borderId="1" xfId="1" applyFill="1" applyBorder="1" applyAlignment="1">
      <alignment horizontal="left"/>
    </xf>
    <xf numFmtId="0" fontId="1" fillId="5" borderId="4" xfId="1" applyFill="1" applyBorder="1" applyAlignment="1">
      <alignment horizontal="center"/>
    </xf>
    <xf numFmtId="0" fontId="1" fillId="5" borderId="5" xfId="1" applyFill="1" applyBorder="1" applyAlignment="1">
      <alignment horizontal="center"/>
    </xf>
    <xf numFmtId="0" fontId="12" fillId="5" borderId="0" xfId="1" applyFont="1" applyFill="1" applyBorder="1" applyAlignment="1">
      <alignment horizontal="center"/>
    </xf>
    <xf numFmtId="0" fontId="1" fillId="5" borderId="0" xfId="1" applyFill="1"/>
    <xf numFmtId="0" fontId="1" fillId="6" borderId="1" xfId="1" applyFont="1" applyFill="1" applyBorder="1" applyAlignment="1">
      <alignment horizontal="center"/>
    </xf>
    <xf numFmtId="0" fontId="1" fillId="6" borderId="1" xfId="1" applyFill="1" applyBorder="1" applyAlignment="1">
      <alignment horizontal="left"/>
    </xf>
    <xf numFmtId="0" fontId="1" fillId="6" borderId="4" xfId="1" applyFill="1" applyBorder="1" applyAlignment="1">
      <alignment horizontal="center"/>
    </xf>
    <xf numFmtId="0" fontId="1" fillId="6" borderId="5" xfId="1" applyFill="1" applyBorder="1" applyAlignment="1">
      <alignment horizontal="center"/>
    </xf>
    <xf numFmtId="0" fontId="12" fillId="6" borderId="0" xfId="1" applyFont="1" applyFill="1" applyBorder="1" applyAlignment="1">
      <alignment horizontal="center"/>
    </xf>
    <xf numFmtId="0" fontId="1" fillId="6" borderId="0" xfId="1" applyFill="1"/>
    <xf numFmtId="0" fontId="1" fillId="7" borderId="1" xfId="1" applyFont="1" applyFill="1" applyBorder="1" applyAlignment="1">
      <alignment horizontal="center"/>
    </xf>
    <xf numFmtId="0" fontId="1" fillId="7" borderId="1" xfId="1" applyFill="1" applyBorder="1" applyAlignment="1">
      <alignment horizontal="left"/>
    </xf>
    <xf numFmtId="0" fontId="1" fillId="7" borderId="4" xfId="1" applyFill="1" applyBorder="1" applyAlignment="1">
      <alignment horizontal="center"/>
    </xf>
    <xf numFmtId="0" fontId="1" fillId="7" borderId="5" xfId="1" applyFill="1" applyBorder="1" applyAlignment="1">
      <alignment horizontal="center"/>
    </xf>
    <xf numFmtId="0" fontId="12" fillId="7" borderId="0" xfId="1" applyFont="1" applyFill="1" applyBorder="1" applyAlignment="1">
      <alignment horizontal="center"/>
    </xf>
    <xf numFmtId="0" fontId="1" fillId="7" borderId="0" xfId="1" applyFill="1"/>
    <xf numFmtId="0" fontId="1" fillId="8" borderId="1" xfId="1" applyFont="1" applyFill="1" applyBorder="1" applyAlignment="1">
      <alignment horizontal="center"/>
    </xf>
    <xf numFmtId="0" fontId="1" fillId="8" borderId="1" xfId="1" applyFill="1" applyBorder="1" applyAlignment="1">
      <alignment horizontal="left"/>
    </xf>
    <xf numFmtId="0" fontId="1" fillId="8" borderId="4" xfId="1" applyFill="1" applyBorder="1" applyAlignment="1">
      <alignment horizontal="center"/>
    </xf>
    <xf numFmtId="0" fontId="1" fillId="8" borderId="5" xfId="1" applyFill="1" applyBorder="1" applyAlignment="1">
      <alignment horizontal="center"/>
    </xf>
    <xf numFmtId="0" fontId="12" fillId="8" borderId="0" xfId="1" applyFont="1" applyFill="1" applyBorder="1" applyAlignment="1">
      <alignment horizontal="center"/>
    </xf>
    <xf numFmtId="0" fontId="1" fillId="8" borderId="0" xfId="1" applyFill="1"/>
    <xf numFmtId="0" fontId="1" fillId="9" borderId="1" xfId="1" applyFont="1" applyFill="1" applyBorder="1" applyAlignment="1">
      <alignment horizontal="center"/>
    </xf>
    <xf numFmtId="0" fontId="1" fillId="9" borderId="1" xfId="1" applyFill="1" applyBorder="1" applyAlignment="1">
      <alignment horizontal="left"/>
    </xf>
    <xf numFmtId="0" fontId="1" fillId="9" borderId="4" xfId="1" applyFill="1" applyBorder="1" applyAlignment="1">
      <alignment horizontal="center"/>
    </xf>
    <xf numFmtId="0" fontId="1" fillId="9" borderId="5" xfId="1" applyFill="1" applyBorder="1" applyAlignment="1">
      <alignment horizontal="center"/>
    </xf>
    <xf numFmtId="0" fontId="12" fillId="9" borderId="0" xfId="1" applyFont="1" applyFill="1" applyBorder="1" applyAlignment="1">
      <alignment horizontal="center"/>
    </xf>
    <xf numFmtId="0" fontId="1" fillId="9" borderId="0" xfId="1" applyFill="1"/>
    <xf numFmtId="0" fontId="1" fillId="0" borderId="1" xfId="1" applyFill="1" applyBorder="1" applyAlignment="1">
      <alignment horizontal="left"/>
    </xf>
    <xf numFmtId="0" fontId="1" fillId="0" borderId="4" xfId="1" applyFill="1" applyBorder="1" applyAlignment="1">
      <alignment horizontal="center"/>
    </xf>
    <xf numFmtId="0" fontId="1" fillId="0" borderId="5" xfId="1" applyFill="1" applyBorder="1" applyAlignment="1">
      <alignment horizontal="center"/>
    </xf>
    <xf numFmtId="0" fontId="12" fillId="0" borderId="0" xfId="1" applyFont="1" applyFill="1" applyBorder="1" applyAlignment="1">
      <alignment horizontal="center"/>
    </xf>
    <xf numFmtId="0" fontId="1" fillId="10" borderId="1" xfId="1" applyFont="1" applyFill="1" applyBorder="1" applyAlignment="1">
      <alignment horizontal="center"/>
    </xf>
    <xf numFmtId="0" fontId="1" fillId="10" borderId="1" xfId="1" applyFill="1" applyBorder="1" applyAlignment="1">
      <alignment horizontal="left"/>
    </xf>
    <xf numFmtId="0" fontId="1" fillId="10" borderId="4" xfId="1" applyFill="1" applyBorder="1" applyAlignment="1">
      <alignment horizontal="center"/>
    </xf>
    <xf numFmtId="0" fontId="1" fillId="10" borderId="5" xfId="1" applyFill="1" applyBorder="1" applyAlignment="1">
      <alignment horizontal="center"/>
    </xf>
    <xf numFmtId="0" fontId="12" fillId="10" borderId="0" xfId="1" applyFont="1" applyFill="1" applyBorder="1" applyAlignment="1">
      <alignment horizontal="center"/>
    </xf>
    <xf numFmtId="0" fontId="1" fillId="10" borderId="0" xfId="1" applyFill="1"/>
    <xf numFmtId="0" fontId="1" fillId="11" borderId="1" xfId="1" applyFont="1" applyFill="1" applyBorder="1" applyAlignment="1">
      <alignment horizontal="center"/>
    </xf>
    <xf numFmtId="0" fontId="1" fillId="11" borderId="1" xfId="1" applyFill="1" applyBorder="1" applyAlignment="1">
      <alignment horizontal="left"/>
    </xf>
    <xf numFmtId="0" fontId="1" fillId="11" borderId="4" xfId="1" applyFill="1" applyBorder="1" applyAlignment="1">
      <alignment horizontal="center"/>
    </xf>
    <xf numFmtId="0" fontId="1" fillId="11" borderId="5" xfId="1" applyFill="1" applyBorder="1" applyAlignment="1">
      <alignment horizontal="center"/>
    </xf>
    <xf numFmtId="0" fontId="12" fillId="11" borderId="0" xfId="1" applyFont="1" applyFill="1" applyBorder="1" applyAlignment="1">
      <alignment horizontal="center"/>
    </xf>
    <xf numFmtId="0" fontId="1" fillId="11" borderId="0" xfId="1" applyFill="1"/>
    <xf numFmtId="0" fontId="4" fillId="0" borderId="4" xfId="1" applyFont="1" applyBorder="1" applyAlignment="1">
      <alignment horizontal="center" vertical="center" wrapText="1"/>
    </xf>
    <xf numFmtId="0" fontId="4" fillId="0" borderId="12" xfId="1" applyFont="1" applyBorder="1" applyAlignment="1">
      <alignment horizontal="center" vertical="center" wrapText="1"/>
    </xf>
    <xf numFmtId="0" fontId="4" fillId="0" borderId="13" xfId="1" applyFont="1" applyBorder="1" applyAlignment="1">
      <alignment horizontal="center" vertical="center" wrapText="1"/>
    </xf>
    <xf numFmtId="0" fontId="4" fillId="0" borderId="22" xfId="1" applyFont="1" applyBorder="1" applyAlignment="1">
      <alignment horizontal="center" vertical="center" wrapText="1"/>
    </xf>
    <xf numFmtId="0" fontId="1" fillId="0" borderId="4" xfId="1" applyNumberFormat="1" applyFont="1" applyBorder="1" applyAlignment="1">
      <alignment horizontal="center"/>
    </xf>
    <xf numFmtId="0" fontId="1" fillId="0" borderId="23" xfId="1" applyNumberFormat="1" applyFont="1" applyBorder="1" applyAlignment="1">
      <alignment horizontal="center"/>
    </xf>
    <xf numFmtId="0" fontId="1" fillId="0" borderId="24" xfId="1" applyNumberFormat="1" applyFont="1" applyBorder="1" applyAlignment="1">
      <alignment horizontal="center"/>
    </xf>
    <xf numFmtId="0" fontId="1" fillId="0" borderId="25" xfId="1" applyNumberFormat="1" applyFont="1" applyBorder="1" applyAlignment="1">
      <alignment horizontal="center"/>
    </xf>
    <xf numFmtId="0" fontId="1" fillId="0" borderId="9" xfId="1" applyNumberFormat="1" applyFont="1" applyBorder="1" applyAlignment="1">
      <alignment horizontal="center"/>
    </xf>
    <xf numFmtId="0" fontId="1" fillId="0" borderId="26" xfId="1" applyNumberFormat="1" applyFont="1" applyBorder="1" applyAlignment="1">
      <alignment horizontal="center"/>
    </xf>
    <xf numFmtId="0" fontId="1" fillId="0" borderId="27" xfId="1" applyNumberFormat="1" applyFont="1" applyBorder="1" applyAlignment="1">
      <alignment horizontal="center"/>
    </xf>
    <xf numFmtId="0" fontId="1" fillId="0" borderId="28" xfId="1" applyNumberFormat="1" applyFont="1" applyBorder="1" applyAlignment="1">
      <alignment horizontal="center"/>
    </xf>
    <xf numFmtId="0" fontId="1" fillId="0" borderId="29" xfId="1" applyNumberFormat="1" applyFont="1" applyBorder="1" applyAlignment="1">
      <alignment horizontal="center"/>
    </xf>
    <xf numFmtId="0" fontId="1" fillId="0" borderId="30" xfId="1" applyNumberFormat="1" applyFont="1" applyBorder="1" applyAlignment="1">
      <alignment horizontal="center"/>
    </xf>
    <xf numFmtId="0" fontId="1" fillId="0" borderId="31" xfId="1" applyNumberFormat="1" applyFont="1" applyBorder="1" applyAlignment="1">
      <alignment horizontal="center"/>
    </xf>
    <xf numFmtId="0" fontId="1" fillId="0" borderId="32" xfId="1" applyNumberFormat="1" applyFont="1" applyBorder="1" applyAlignment="1">
      <alignment horizontal="center"/>
    </xf>
    <xf numFmtId="0" fontId="1" fillId="0" borderId="29" xfId="1" applyNumberFormat="1" applyBorder="1" applyAlignment="1">
      <alignment horizontal="center"/>
    </xf>
    <xf numFmtId="0" fontId="1" fillId="0" borderId="30" xfId="1" applyNumberFormat="1" applyBorder="1" applyAlignment="1">
      <alignment horizontal="center"/>
    </xf>
    <xf numFmtId="0" fontId="1" fillId="0" borderId="31" xfId="1" applyNumberFormat="1" applyBorder="1" applyAlignment="1">
      <alignment horizontal="center"/>
    </xf>
    <xf numFmtId="0" fontId="1" fillId="0" borderId="32" xfId="1" applyNumberFormat="1" applyBorder="1" applyAlignment="1">
      <alignment horizontal="center"/>
    </xf>
    <xf numFmtId="2" fontId="1" fillId="0" borderId="11" xfId="1" applyNumberFormat="1" applyBorder="1" applyAlignment="1">
      <alignment horizontal="center"/>
    </xf>
    <xf numFmtId="2" fontId="1" fillId="0" borderId="1" xfId="1" applyNumberFormat="1" applyFont="1" applyFill="1" applyBorder="1" applyAlignment="1">
      <alignment horizontal="center"/>
    </xf>
    <xf numFmtId="0" fontId="2" fillId="0" borderId="0" xfId="1" applyFont="1" applyBorder="1" applyAlignment="1">
      <alignment horizontal="center"/>
    </xf>
    <xf numFmtId="0" fontId="3" fillId="0" borderId="0" xfId="1" applyFont="1" applyBorder="1" applyAlignment="1">
      <alignment horizontal="center"/>
    </xf>
    <xf numFmtId="0" fontId="7" fillId="0" borderId="0" xfId="1" applyFont="1" applyBorder="1" applyAlignment="1">
      <alignment horizontal="center"/>
    </xf>
    <xf numFmtId="0" fontId="1" fillId="0" borderId="0" xfId="1" applyFont="1" applyBorder="1" applyAlignment="1"/>
    <xf numFmtId="0" fontId="0" fillId="0" borderId="0" xfId="0" applyAlignment="1">
      <alignment horizontal="center"/>
    </xf>
    <xf numFmtId="0" fontId="3" fillId="0" borderId="0" xfId="1" applyFont="1" applyBorder="1" applyAlignment="1">
      <alignment horizontal="right"/>
    </xf>
    <xf numFmtId="0" fontId="1" fillId="0" borderId="0" xfId="1" applyFont="1" applyBorder="1" applyAlignment="1">
      <alignment horizontal="center"/>
    </xf>
    <xf numFmtId="0" fontId="17" fillId="0" borderId="0" xfId="1" applyFont="1" applyBorder="1" applyAlignment="1">
      <alignment horizontal="right" indent="1"/>
    </xf>
    <xf numFmtId="2" fontId="1" fillId="0" borderId="4" xfId="1" applyNumberFormat="1" applyBorder="1" applyAlignment="1">
      <alignment horizontal="center"/>
    </xf>
    <xf numFmtId="2" fontId="1" fillId="0" borderId="17" xfId="1" applyNumberFormat="1" applyBorder="1" applyAlignment="1">
      <alignment horizontal="center"/>
    </xf>
    <xf numFmtId="2" fontId="1" fillId="0" borderId="7" xfId="1" applyNumberFormat="1" applyBorder="1" applyAlignment="1">
      <alignment horizontal="center"/>
    </xf>
    <xf numFmtId="2" fontId="1" fillId="0" borderId="0" xfId="1" applyNumberFormat="1" applyFont="1" applyBorder="1" applyAlignment="1">
      <alignment horizontal="center"/>
    </xf>
    <xf numFmtId="0" fontId="2" fillId="0" borderId="16" xfId="1" applyFont="1" applyBorder="1" applyAlignment="1">
      <alignment horizontal="center"/>
    </xf>
    <xf numFmtId="2" fontId="1" fillId="0" borderId="1" xfId="1" applyNumberFormat="1" applyBorder="1" applyAlignment="1">
      <alignment horizontal="center"/>
    </xf>
    <xf numFmtId="0" fontId="3" fillId="0" borderId="16" xfId="1" applyFont="1" applyBorder="1" applyAlignment="1">
      <alignment horizontal="center"/>
    </xf>
    <xf numFmtId="0" fontId="7" fillId="0" borderId="18" xfId="1" applyFont="1" applyFill="1" applyBorder="1" applyAlignment="1">
      <alignment horizontal="left"/>
    </xf>
    <xf numFmtId="0" fontId="0" fillId="0" borderId="18" xfId="0" applyBorder="1" applyAlignment="1">
      <alignment horizontal="left"/>
    </xf>
    <xf numFmtId="0" fontId="3" fillId="0" borderId="0" xfId="1" applyFont="1" applyAlignment="1">
      <alignment horizontal="center"/>
    </xf>
    <xf numFmtId="0" fontId="1" fillId="0" borderId="33" xfId="1" applyNumberFormat="1" applyBorder="1" applyAlignment="1">
      <alignment horizontal="center"/>
    </xf>
    <xf numFmtId="0" fontId="1" fillId="0" borderId="34" xfId="1" applyNumberFormat="1" applyBorder="1" applyAlignment="1">
      <alignment horizontal="center"/>
    </xf>
    <xf numFmtId="0" fontId="1" fillId="0" borderId="35" xfId="1" applyNumberFormat="1" applyBorder="1" applyAlignment="1">
      <alignment horizontal="center"/>
    </xf>
    <xf numFmtId="0" fontId="1" fillId="0" borderId="19" xfId="1" applyBorder="1"/>
    <xf numFmtId="0" fontId="1" fillId="0" borderId="9" xfId="1" applyBorder="1" applyAlignment="1">
      <alignment horizontal="center"/>
    </xf>
  </cellXfs>
  <cellStyles count="2">
    <cellStyle name="Excel Built-in Normal" xfId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790575</xdr:colOff>
      <xdr:row>0</xdr:row>
      <xdr:rowOff>142875</xdr:rowOff>
    </xdr:from>
    <xdr:to>
      <xdr:col>5</xdr:col>
      <xdr:colOff>285750</xdr:colOff>
      <xdr:row>4</xdr:row>
      <xdr:rowOff>152400</xdr:rowOff>
    </xdr:to>
    <xdr:pic>
      <xdr:nvPicPr>
        <xdr:cNvPr id="121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86200" y="142875"/>
          <a:ext cx="1600200" cy="771525"/>
        </a:xfrm>
        <a:prstGeom prst="rect">
          <a:avLst/>
        </a:prstGeom>
        <a:noFill/>
        <a:ln w="9360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457200</xdr:colOff>
      <xdr:row>0</xdr:row>
      <xdr:rowOff>152400</xdr:rowOff>
    </xdr:from>
    <xdr:to>
      <xdr:col>2</xdr:col>
      <xdr:colOff>1628775</xdr:colOff>
      <xdr:row>5</xdr:row>
      <xdr:rowOff>37771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24025" y="152400"/>
          <a:ext cx="1171575" cy="83787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314325</xdr:colOff>
      <xdr:row>0</xdr:row>
      <xdr:rowOff>57150</xdr:rowOff>
    </xdr:from>
    <xdr:to>
      <xdr:col>7</xdr:col>
      <xdr:colOff>695325</xdr:colOff>
      <xdr:row>4</xdr:row>
      <xdr:rowOff>66675</xdr:rowOff>
    </xdr:to>
    <xdr:pic>
      <xdr:nvPicPr>
        <xdr:cNvPr id="223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524375" y="57150"/>
          <a:ext cx="1600200" cy="771525"/>
        </a:xfrm>
        <a:prstGeom prst="rect">
          <a:avLst/>
        </a:prstGeom>
        <a:noFill/>
        <a:ln w="9360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266700</xdr:colOff>
      <xdr:row>0</xdr:row>
      <xdr:rowOff>95250</xdr:rowOff>
    </xdr:from>
    <xdr:to>
      <xdr:col>1</xdr:col>
      <xdr:colOff>1438275</xdr:colOff>
      <xdr:row>4</xdr:row>
      <xdr:rowOff>171121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3400" y="95250"/>
          <a:ext cx="1171575" cy="83787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495300</xdr:colOff>
      <xdr:row>0</xdr:row>
      <xdr:rowOff>85725</xdr:rowOff>
    </xdr:from>
    <xdr:to>
      <xdr:col>6</xdr:col>
      <xdr:colOff>628650</xdr:colOff>
      <xdr:row>3</xdr:row>
      <xdr:rowOff>209550</xdr:rowOff>
    </xdr:to>
    <xdr:pic>
      <xdr:nvPicPr>
        <xdr:cNvPr id="1143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572000" y="85725"/>
          <a:ext cx="1600200" cy="771525"/>
        </a:xfrm>
        <a:prstGeom prst="rect">
          <a:avLst/>
        </a:prstGeom>
        <a:noFill/>
        <a:ln w="9360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219075</xdr:colOff>
      <xdr:row>0</xdr:row>
      <xdr:rowOff>123825</xdr:rowOff>
    </xdr:from>
    <xdr:to>
      <xdr:col>1</xdr:col>
      <xdr:colOff>1390650</xdr:colOff>
      <xdr:row>4</xdr:row>
      <xdr:rowOff>47296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5775" y="123825"/>
          <a:ext cx="1171575" cy="83787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295275</xdr:colOff>
      <xdr:row>1</xdr:row>
      <xdr:rowOff>57150</xdr:rowOff>
    </xdr:from>
    <xdr:to>
      <xdr:col>7</xdr:col>
      <xdr:colOff>28575</xdr:colOff>
      <xdr:row>4</xdr:row>
      <xdr:rowOff>180975</xdr:rowOff>
    </xdr:to>
    <xdr:pic>
      <xdr:nvPicPr>
        <xdr:cNvPr id="325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95800" y="247650"/>
          <a:ext cx="1600200" cy="771525"/>
        </a:xfrm>
        <a:prstGeom prst="rect">
          <a:avLst/>
        </a:prstGeom>
        <a:noFill/>
        <a:ln w="9360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295275</xdr:colOff>
      <xdr:row>0</xdr:row>
      <xdr:rowOff>133350</xdr:rowOff>
    </xdr:from>
    <xdr:to>
      <xdr:col>1</xdr:col>
      <xdr:colOff>1466850</xdr:colOff>
      <xdr:row>4</xdr:row>
      <xdr:rowOff>133021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1975" y="133350"/>
          <a:ext cx="1171575" cy="83787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171450</xdr:colOff>
      <xdr:row>1</xdr:row>
      <xdr:rowOff>66675</xdr:rowOff>
    </xdr:from>
    <xdr:to>
      <xdr:col>5</xdr:col>
      <xdr:colOff>381000</xdr:colOff>
      <xdr:row>4</xdr:row>
      <xdr:rowOff>266700</xdr:rowOff>
    </xdr:to>
    <xdr:pic>
      <xdr:nvPicPr>
        <xdr:cNvPr id="428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71950" y="257175"/>
          <a:ext cx="1590675" cy="771525"/>
        </a:xfrm>
        <a:prstGeom prst="rect">
          <a:avLst/>
        </a:prstGeom>
        <a:noFill/>
        <a:ln w="9360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751416</xdr:colOff>
      <xdr:row>1</xdr:row>
      <xdr:rowOff>0</xdr:rowOff>
    </xdr:from>
    <xdr:to>
      <xdr:col>2</xdr:col>
      <xdr:colOff>1922991</xdr:colOff>
      <xdr:row>5</xdr:row>
      <xdr:rowOff>1788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49" y="190500"/>
          <a:ext cx="1171575" cy="83787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28575</xdr:colOff>
      <xdr:row>4</xdr:row>
      <xdr:rowOff>47625</xdr:rowOff>
    </xdr:from>
    <xdr:to>
      <xdr:col>3</xdr:col>
      <xdr:colOff>381000</xdr:colOff>
      <xdr:row>5</xdr:row>
      <xdr:rowOff>161925</xdr:rowOff>
    </xdr:to>
    <xdr:cxnSp macro="">
      <xdr:nvCxnSpPr>
        <xdr:cNvPr id="15537" name="Straight Arrow Connector 42"/>
        <xdr:cNvCxnSpPr>
          <a:cxnSpLocks noChangeShapeType="1"/>
        </xdr:cNvCxnSpPr>
      </xdr:nvCxnSpPr>
      <xdr:spPr bwMode="auto">
        <a:xfrm>
          <a:off x="2247900" y="1143000"/>
          <a:ext cx="352425" cy="314325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/>
          <a:tailEnd type="arrow" w="med" len="med"/>
        </a:ln>
      </xdr:spPr>
    </xdr:cxnSp>
    <xdr:clientData/>
  </xdr:twoCellAnchor>
  <xdr:twoCellAnchor>
    <xdr:from>
      <xdr:col>3</xdr:col>
      <xdr:colOff>47625</xdr:colOff>
      <xdr:row>6</xdr:row>
      <xdr:rowOff>47625</xdr:rowOff>
    </xdr:from>
    <xdr:to>
      <xdr:col>3</xdr:col>
      <xdr:colOff>438150</xdr:colOff>
      <xdr:row>7</xdr:row>
      <xdr:rowOff>0</xdr:rowOff>
    </xdr:to>
    <xdr:cxnSp macro="">
      <xdr:nvCxnSpPr>
        <xdr:cNvPr id="15538" name="Straight Arrow Connector 44"/>
        <xdr:cNvCxnSpPr>
          <a:cxnSpLocks noChangeShapeType="1"/>
        </xdr:cNvCxnSpPr>
      </xdr:nvCxnSpPr>
      <xdr:spPr bwMode="auto">
        <a:xfrm flipV="1">
          <a:off x="2209800" y="1571625"/>
          <a:ext cx="390525" cy="142875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/>
          <a:tailEnd type="arrow" w="med" len="med"/>
        </a:ln>
      </xdr:spPr>
    </xdr:cxnSp>
    <xdr:clientData/>
  </xdr:twoCellAnchor>
  <xdr:twoCellAnchor>
    <xdr:from>
      <xdr:col>3</xdr:col>
      <xdr:colOff>19050</xdr:colOff>
      <xdr:row>11</xdr:row>
      <xdr:rowOff>85725</xdr:rowOff>
    </xdr:from>
    <xdr:to>
      <xdr:col>4</xdr:col>
      <xdr:colOff>9525</xdr:colOff>
      <xdr:row>13</xdr:row>
      <xdr:rowOff>19050</xdr:rowOff>
    </xdr:to>
    <xdr:cxnSp macro="">
      <xdr:nvCxnSpPr>
        <xdr:cNvPr id="15539" name="Straight Arrow Connector 45"/>
        <xdr:cNvCxnSpPr>
          <a:cxnSpLocks noChangeShapeType="1"/>
        </xdr:cNvCxnSpPr>
      </xdr:nvCxnSpPr>
      <xdr:spPr bwMode="auto">
        <a:xfrm flipV="1">
          <a:off x="2181225" y="2590800"/>
          <a:ext cx="428625" cy="32385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/>
          <a:tailEnd type="arrow" w="med" len="med"/>
        </a:ln>
      </xdr:spPr>
    </xdr:cxnSp>
    <xdr:clientData/>
  </xdr:twoCellAnchor>
  <xdr:twoCellAnchor>
    <xdr:from>
      <xdr:col>3</xdr:col>
      <xdr:colOff>9525</xdr:colOff>
      <xdr:row>18</xdr:row>
      <xdr:rowOff>66675</xdr:rowOff>
    </xdr:from>
    <xdr:to>
      <xdr:col>4</xdr:col>
      <xdr:colOff>0</xdr:colOff>
      <xdr:row>19</xdr:row>
      <xdr:rowOff>28575</xdr:rowOff>
    </xdr:to>
    <xdr:cxnSp macro="">
      <xdr:nvCxnSpPr>
        <xdr:cNvPr id="15540" name="Straight Arrow Connector 46"/>
        <xdr:cNvCxnSpPr>
          <a:cxnSpLocks noChangeShapeType="1"/>
        </xdr:cNvCxnSpPr>
      </xdr:nvCxnSpPr>
      <xdr:spPr bwMode="auto">
        <a:xfrm flipV="1">
          <a:off x="2228850" y="3810000"/>
          <a:ext cx="438150" cy="142875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/>
          <a:tailEnd type="arrow" w="med" len="med"/>
        </a:ln>
      </xdr:spPr>
    </xdr:cxnSp>
    <xdr:clientData/>
  </xdr:twoCellAnchor>
  <xdr:twoCellAnchor>
    <xdr:from>
      <xdr:col>2</xdr:col>
      <xdr:colOff>371475</xdr:colOff>
      <xdr:row>23</xdr:row>
      <xdr:rowOff>57150</xdr:rowOff>
    </xdr:from>
    <xdr:to>
      <xdr:col>3</xdr:col>
      <xdr:colOff>438150</xdr:colOff>
      <xdr:row>24</xdr:row>
      <xdr:rowOff>152400</xdr:rowOff>
    </xdr:to>
    <xdr:cxnSp macro="">
      <xdr:nvCxnSpPr>
        <xdr:cNvPr id="15541" name="Straight Arrow Connector 47"/>
        <xdr:cNvCxnSpPr>
          <a:cxnSpLocks noChangeShapeType="1"/>
        </xdr:cNvCxnSpPr>
      </xdr:nvCxnSpPr>
      <xdr:spPr bwMode="auto">
        <a:xfrm flipV="1">
          <a:off x="2162175" y="4867275"/>
          <a:ext cx="438150" cy="28575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/>
          <a:tailEnd type="arrow" w="med" len="med"/>
        </a:ln>
      </xdr:spPr>
    </xdr:cxnSp>
    <xdr:clientData/>
  </xdr:twoCellAnchor>
  <xdr:twoCellAnchor>
    <xdr:from>
      <xdr:col>3</xdr:col>
      <xdr:colOff>19050</xdr:colOff>
      <xdr:row>10</xdr:row>
      <xdr:rowOff>38100</xdr:rowOff>
    </xdr:from>
    <xdr:to>
      <xdr:col>3</xdr:col>
      <xdr:colOff>438150</xdr:colOff>
      <xdr:row>10</xdr:row>
      <xdr:rowOff>133350</xdr:rowOff>
    </xdr:to>
    <xdr:cxnSp macro="">
      <xdr:nvCxnSpPr>
        <xdr:cNvPr id="15542" name="Straight Arrow Connector 51"/>
        <xdr:cNvCxnSpPr>
          <a:cxnSpLocks noChangeShapeType="1"/>
        </xdr:cNvCxnSpPr>
      </xdr:nvCxnSpPr>
      <xdr:spPr bwMode="auto">
        <a:xfrm>
          <a:off x="2181225" y="2333625"/>
          <a:ext cx="419100" cy="9525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/>
          <a:tailEnd type="arrow" w="med" len="med"/>
        </a:ln>
      </xdr:spPr>
    </xdr:cxnSp>
    <xdr:clientData/>
  </xdr:twoCellAnchor>
  <xdr:twoCellAnchor>
    <xdr:from>
      <xdr:col>2</xdr:col>
      <xdr:colOff>371475</xdr:colOff>
      <xdr:row>16</xdr:row>
      <xdr:rowOff>38100</xdr:rowOff>
    </xdr:from>
    <xdr:to>
      <xdr:col>3</xdr:col>
      <xdr:colOff>428625</xdr:colOff>
      <xdr:row>17</xdr:row>
      <xdr:rowOff>161925</xdr:rowOff>
    </xdr:to>
    <xdr:cxnSp macro="">
      <xdr:nvCxnSpPr>
        <xdr:cNvPr id="15543" name="Straight Arrow Connector 52"/>
        <xdr:cNvCxnSpPr>
          <a:cxnSpLocks noChangeShapeType="1"/>
        </xdr:cNvCxnSpPr>
      </xdr:nvCxnSpPr>
      <xdr:spPr bwMode="auto">
        <a:xfrm>
          <a:off x="2162175" y="3514725"/>
          <a:ext cx="428625" cy="314325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/>
          <a:tailEnd type="arrow" w="med" len="med"/>
        </a:ln>
      </xdr:spPr>
    </xdr:cxnSp>
    <xdr:clientData/>
  </xdr:twoCellAnchor>
  <xdr:twoCellAnchor>
    <xdr:from>
      <xdr:col>3</xdr:col>
      <xdr:colOff>28575</xdr:colOff>
      <xdr:row>22</xdr:row>
      <xdr:rowOff>0</xdr:rowOff>
    </xdr:from>
    <xdr:to>
      <xdr:col>3</xdr:col>
      <xdr:colOff>438150</xdr:colOff>
      <xdr:row>22</xdr:row>
      <xdr:rowOff>161925</xdr:rowOff>
    </xdr:to>
    <xdr:cxnSp macro="">
      <xdr:nvCxnSpPr>
        <xdr:cNvPr id="15544" name="Straight Arrow Connector 53"/>
        <xdr:cNvCxnSpPr>
          <a:cxnSpLocks noChangeShapeType="1"/>
        </xdr:cNvCxnSpPr>
      </xdr:nvCxnSpPr>
      <xdr:spPr bwMode="auto">
        <a:xfrm>
          <a:off x="2190750" y="4619625"/>
          <a:ext cx="409575" cy="161925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/>
          <a:tailEnd type="arrow" w="med" len="med"/>
        </a:ln>
      </xdr:spPr>
    </xdr:cxnSp>
    <xdr:clientData/>
  </xdr:twoCellAnchor>
  <xdr:twoCellAnchor>
    <xdr:from>
      <xdr:col>6</xdr:col>
      <xdr:colOff>28575</xdr:colOff>
      <xdr:row>5</xdr:row>
      <xdr:rowOff>180975</xdr:rowOff>
    </xdr:from>
    <xdr:to>
      <xdr:col>6</xdr:col>
      <xdr:colOff>466725</xdr:colOff>
      <xdr:row>8</xdr:row>
      <xdr:rowOff>180975</xdr:rowOff>
    </xdr:to>
    <xdr:cxnSp macro="">
      <xdr:nvCxnSpPr>
        <xdr:cNvPr id="15545" name="Straight Arrow Connector 57"/>
        <xdr:cNvCxnSpPr>
          <a:cxnSpLocks noChangeShapeType="1"/>
        </xdr:cNvCxnSpPr>
      </xdr:nvCxnSpPr>
      <xdr:spPr bwMode="auto">
        <a:xfrm>
          <a:off x="4410075" y="1504950"/>
          <a:ext cx="438150" cy="59055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/>
          <a:tailEnd type="arrow" w="med" len="med"/>
        </a:ln>
      </xdr:spPr>
    </xdr:cxnSp>
    <xdr:clientData/>
  </xdr:twoCellAnchor>
  <xdr:twoCellAnchor>
    <xdr:from>
      <xdr:col>6</xdr:col>
      <xdr:colOff>47625</xdr:colOff>
      <xdr:row>18</xdr:row>
      <xdr:rowOff>19050</xdr:rowOff>
    </xdr:from>
    <xdr:to>
      <xdr:col>6</xdr:col>
      <xdr:colOff>457200</xdr:colOff>
      <xdr:row>20</xdr:row>
      <xdr:rowOff>9525</xdr:rowOff>
    </xdr:to>
    <xdr:cxnSp macro="">
      <xdr:nvCxnSpPr>
        <xdr:cNvPr id="15546" name="Straight Arrow Connector 58"/>
        <xdr:cNvCxnSpPr>
          <a:cxnSpLocks noChangeShapeType="1"/>
        </xdr:cNvCxnSpPr>
      </xdr:nvCxnSpPr>
      <xdr:spPr bwMode="auto">
        <a:xfrm>
          <a:off x="4429125" y="3876675"/>
          <a:ext cx="409575" cy="371475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/>
          <a:tailEnd type="arrow" w="med" len="med"/>
        </a:ln>
      </xdr:spPr>
    </xdr:cxnSp>
    <xdr:clientData/>
  </xdr:twoCellAnchor>
  <xdr:twoCellAnchor>
    <xdr:from>
      <xdr:col>5</xdr:col>
      <xdr:colOff>314325</xdr:colOff>
      <xdr:row>9</xdr:row>
      <xdr:rowOff>47625</xdr:rowOff>
    </xdr:from>
    <xdr:to>
      <xdr:col>6</xdr:col>
      <xdr:colOff>476250</xdr:colOff>
      <xdr:row>10</xdr:row>
      <xdr:rowOff>200025</xdr:rowOff>
    </xdr:to>
    <xdr:cxnSp macro="">
      <xdr:nvCxnSpPr>
        <xdr:cNvPr id="15547" name="Straight Arrow Connector 59"/>
        <xdr:cNvCxnSpPr>
          <a:cxnSpLocks noChangeShapeType="1"/>
        </xdr:cNvCxnSpPr>
      </xdr:nvCxnSpPr>
      <xdr:spPr bwMode="auto">
        <a:xfrm flipV="1">
          <a:off x="4381500" y="2152650"/>
          <a:ext cx="476250" cy="34290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/>
          <a:tailEnd type="arrow" w="med" len="med"/>
        </a:ln>
      </xdr:spPr>
    </xdr:cxnSp>
    <xdr:clientData/>
  </xdr:twoCellAnchor>
  <xdr:twoCellAnchor>
    <xdr:from>
      <xdr:col>6</xdr:col>
      <xdr:colOff>38100</xdr:colOff>
      <xdr:row>20</xdr:row>
      <xdr:rowOff>38100</xdr:rowOff>
    </xdr:from>
    <xdr:to>
      <xdr:col>6</xdr:col>
      <xdr:colOff>466725</xdr:colOff>
      <xdr:row>23</xdr:row>
      <xdr:rowOff>0</xdr:rowOff>
    </xdr:to>
    <xdr:cxnSp macro="">
      <xdr:nvCxnSpPr>
        <xdr:cNvPr id="15548" name="Straight Arrow Connector 60"/>
        <xdr:cNvCxnSpPr>
          <a:cxnSpLocks noChangeShapeType="1"/>
        </xdr:cNvCxnSpPr>
      </xdr:nvCxnSpPr>
      <xdr:spPr bwMode="auto">
        <a:xfrm flipV="1">
          <a:off x="4419600" y="4276725"/>
          <a:ext cx="428625" cy="533400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/>
          <a:tailEnd type="arrow" w="med" len="med"/>
        </a:ln>
      </xdr:spPr>
    </xdr:cxnSp>
    <xdr:clientData/>
  </xdr:twoCellAnchor>
  <xdr:twoCellAnchor>
    <xdr:from>
      <xdr:col>9</xdr:col>
      <xdr:colOff>28575</xdr:colOff>
      <xdr:row>12</xdr:row>
      <xdr:rowOff>38100</xdr:rowOff>
    </xdr:from>
    <xdr:to>
      <xdr:col>9</xdr:col>
      <xdr:colOff>419100</xdr:colOff>
      <xdr:row>20</xdr:row>
      <xdr:rowOff>9525</xdr:rowOff>
    </xdr:to>
    <xdr:cxnSp macro="">
      <xdr:nvCxnSpPr>
        <xdr:cNvPr id="15549" name="Straight Arrow Connector 67"/>
        <xdr:cNvCxnSpPr>
          <a:cxnSpLocks noChangeShapeType="1"/>
        </xdr:cNvCxnSpPr>
      </xdr:nvCxnSpPr>
      <xdr:spPr bwMode="auto">
        <a:xfrm flipV="1">
          <a:off x="6686550" y="2733675"/>
          <a:ext cx="390525" cy="1514475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/>
          <a:tailEnd type="arrow" w="med" len="med"/>
        </a:ln>
      </xdr:spPr>
    </xdr:cxnSp>
    <xdr:clientData/>
  </xdr:twoCellAnchor>
  <xdr:twoCellAnchor>
    <xdr:from>
      <xdr:col>9</xdr:col>
      <xdr:colOff>28575</xdr:colOff>
      <xdr:row>8</xdr:row>
      <xdr:rowOff>171450</xdr:rowOff>
    </xdr:from>
    <xdr:to>
      <xdr:col>9</xdr:col>
      <xdr:colOff>409575</xdr:colOff>
      <xdr:row>11</xdr:row>
      <xdr:rowOff>180975</xdr:rowOff>
    </xdr:to>
    <xdr:cxnSp macro="">
      <xdr:nvCxnSpPr>
        <xdr:cNvPr id="15550" name="Straight Arrow Connector 69"/>
        <xdr:cNvCxnSpPr>
          <a:cxnSpLocks noChangeShapeType="1"/>
        </xdr:cNvCxnSpPr>
      </xdr:nvCxnSpPr>
      <xdr:spPr bwMode="auto">
        <a:xfrm>
          <a:off x="6686550" y="2085975"/>
          <a:ext cx="381000" cy="600075"/>
        </a:xfrm>
        <a:prstGeom prst="straightConnector1">
          <a:avLst/>
        </a:prstGeom>
        <a:noFill/>
        <a:ln w="9525" algn="ctr">
          <a:solidFill>
            <a:srgbClr val="000000"/>
          </a:solidFill>
          <a:round/>
          <a:headEnd/>
          <a:tailEnd type="arrow" w="med" len="med"/>
        </a:ln>
      </xdr:spPr>
    </xdr:cxnSp>
    <xdr:clientData/>
  </xdr:twoCellAnchor>
  <xdr:twoCellAnchor>
    <xdr:from>
      <xdr:col>9</xdr:col>
      <xdr:colOff>85725</xdr:colOff>
      <xdr:row>0</xdr:row>
      <xdr:rowOff>28575</xdr:rowOff>
    </xdr:from>
    <xdr:to>
      <xdr:col>10</xdr:col>
      <xdr:colOff>1228725</xdr:colOff>
      <xdr:row>2</xdr:row>
      <xdr:rowOff>57150</xdr:rowOff>
    </xdr:to>
    <xdr:pic>
      <xdr:nvPicPr>
        <xdr:cNvPr id="1555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43700" y="28575"/>
          <a:ext cx="1590675" cy="762000"/>
        </a:xfrm>
        <a:prstGeom prst="rect">
          <a:avLst/>
        </a:prstGeom>
        <a:noFill/>
        <a:ln w="9360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107156</xdr:colOff>
      <xdr:row>0</xdr:row>
      <xdr:rowOff>107156</xdr:rowOff>
    </xdr:from>
    <xdr:to>
      <xdr:col>7</xdr:col>
      <xdr:colOff>1278731</xdr:colOff>
      <xdr:row>3</xdr:row>
      <xdr:rowOff>4433</xdr:rowOff>
    </xdr:to>
    <xdr:pic>
      <xdr:nvPicPr>
        <xdr:cNvPr id="17" name="Picture 16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64906" y="107156"/>
          <a:ext cx="1171575" cy="837871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171450</xdr:colOff>
      <xdr:row>1</xdr:row>
      <xdr:rowOff>66675</xdr:rowOff>
    </xdr:from>
    <xdr:to>
      <xdr:col>5</xdr:col>
      <xdr:colOff>772583</xdr:colOff>
      <xdr:row>5</xdr:row>
      <xdr:rowOff>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71950" y="257175"/>
          <a:ext cx="1987550" cy="695325"/>
        </a:xfrm>
        <a:prstGeom prst="rect">
          <a:avLst/>
        </a:prstGeom>
        <a:noFill/>
        <a:ln w="9360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751416</xdr:colOff>
      <xdr:row>1</xdr:row>
      <xdr:rowOff>0</xdr:rowOff>
    </xdr:from>
    <xdr:to>
      <xdr:col>2</xdr:col>
      <xdr:colOff>1922991</xdr:colOff>
      <xdr:row>5</xdr:row>
      <xdr:rowOff>75871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99191" y="190500"/>
          <a:ext cx="1171575" cy="83998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sus/Downloads/LSP%202%20Alytus%20teisejavima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REGISTRATION fill in"/>
      <sheetName val="PRINT form for JUDGES"/>
      <sheetName val="JUDGYING fill in"/>
      <sheetName val="QUALIF MIDDLE REZ"/>
      <sheetName val="FINAL QUALIFICATION"/>
      <sheetName val="TOP 16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8">
          <cell r="D28">
            <v>115</v>
          </cell>
          <cell r="F28">
            <v>29</v>
          </cell>
        </row>
        <row r="29">
          <cell r="D29">
            <v>102</v>
          </cell>
        </row>
        <row r="30">
          <cell r="D30">
            <v>110</v>
          </cell>
        </row>
        <row r="31">
          <cell r="D31">
            <v>112</v>
          </cell>
        </row>
        <row r="32">
          <cell r="D32">
            <v>117</v>
          </cell>
        </row>
        <row r="33">
          <cell r="D33">
            <v>120</v>
          </cell>
        </row>
        <row r="34">
          <cell r="D34">
            <v>123</v>
          </cell>
        </row>
        <row r="35">
          <cell r="D35">
            <v>125</v>
          </cell>
        </row>
        <row r="36">
          <cell r="D36">
            <v>128</v>
          </cell>
        </row>
        <row r="37">
          <cell r="D37">
            <v>150</v>
          </cell>
        </row>
        <row r="38">
          <cell r="D38">
            <v>155</v>
          </cell>
        </row>
      </sheetData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I59"/>
  <sheetViews>
    <sheetView topLeftCell="A2" zoomScale="80" zoomScaleNormal="80" workbookViewId="0">
      <selection activeCell="H48" sqref="H48"/>
    </sheetView>
  </sheetViews>
  <sheetFormatPr defaultColWidth="8.5703125" defaultRowHeight="15" x14ac:dyDescent="0.25"/>
  <cols>
    <col min="1" max="1" width="12.5703125" style="1" customWidth="1"/>
    <col min="2" max="2" width="6.42578125" style="2" customWidth="1"/>
    <col min="3" max="3" width="27.42578125" style="1" customWidth="1"/>
    <col min="4" max="4" width="20.5703125" style="1" customWidth="1"/>
    <col min="5" max="5" width="11" style="2" customWidth="1"/>
    <col min="6" max="6" width="8.5703125" style="1" customWidth="1"/>
    <col min="7" max="16384" width="8.5703125" style="1"/>
  </cols>
  <sheetData>
    <row r="6" spans="2:9" x14ac:dyDescent="0.25">
      <c r="G6" s="81"/>
    </row>
    <row r="7" spans="2:9" ht="21" x14ac:dyDescent="0.35">
      <c r="C7" s="178" t="s">
        <v>17</v>
      </c>
      <c r="D7" s="178"/>
    </row>
    <row r="8" spans="2:9" ht="15.75" x14ac:dyDescent="0.25">
      <c r="C8" s="179" t="s">
        <v>50</v>
      </c>
      <c r="D8" s="179"/>
    </row>
    <row r="9" spans="2:9" x14ac:dyDescent="0.25">
      <c r="C9" s="81"/>
    </row>
    <row r="10" spans="2:9" x14ac:dyDescent="0.25">
      <c r="B10" s="3" t="s">
        <v>18</v>
      </c>
      <c r="C10" s="95" t="s">
        <v>19</v>
      </c>
      <c r="D10" s="95" t="s">
        <v>20</v>
      </c>
      <c r="E10" s="45" t="s">
        <v>21</v>
      </c>
    </row>
    <row r="11" spans="2:9" x14ac:dyDescent="0.25">
      <c r="B11" s="43">
        <v>1</v>
      </c>
      <c r="C11" s="97" t="s">
        <v>69</v>
      </c>
      <c r="D11" s="97" t="s">
        <v>94</v>
      </c>
      <c r="E11" s="94">
        <v>101</v>
      </c>
    </row>
    <row r="12" spans="2:9" x14ac:dyDescent="0.25">
      <c r="B12" s="43">
        <v>2</v>
      </c>
      <c r="C12" s="100" t="s">
        <v>64</v>
      </c>
      <c r="D12" s="100" t="s">
        <v>90</v>
      </c>
      <c r="E12" s="101">
        <v>102</v>
      </c>
    </row>
    <row r="13" spans="2:9" x14ac:dyDescent="0.25">
      <c r="B13" s="43">
        <v>3</v>
      </c>
      <c r="C13" s="97" t="s">
        <v>70</v>
      </c>
      <c r="D13" s="97" t="s">
        <v>77</v>
      </c>
      <c r="E13" s="94">
        <v>103</v>
      </c>
      <c r="G13" s="64"/>
      <c r="H13" s="64"/>
      <c r="I13" s="36"/>
    </row>
    <row r="14" spans="2:9" x14ac:dyDescent="0.25">
      <c r="B14" s="43">
        <v>4</v>
      </c>
      <c r="C14" s="100" t="s">
        <v>58</v>
      </c>
      <c r="D14" s="100" t="s">
        <v>84</v>
      </c>
      <c r="E14" s="101">
        <v>104</v>
      </c>
    </row>
    <row r="15" spans="2:9" x14ac:dyDescent="0.25">
      <c r="B15" s="43">
        <v>5</v>
      </c>
      <c r="C15" s="97" t="s">
        <v>52</v>
      </c>
      <c r="D15" s="98" t="s">
        <v>78</v>
      </c>
      <c r="E15" s="94">
        <v>105</v>
      </c>
    </row>
    <row r="16" spans="2:9" x14ac:dyDescent="0.25">
      <c r="B16" s="43">
        <v>6</v>
      </c>
      <c r="C16" s="97" t="s">
        <v>73</v>
      </c>
      <c r="D16" s="97" t="s">
        <v>83</v>
      </c>
      <c r="E16" s="94">
        <v>109</v>
      </c>
    </row>
    <row r="17" spans="2:5" x14ac:dyDescent="0.25">
      <c r="B17" s="43">
        <v>7</v>
      </c>
      <c r="C17" s="97" t="s">
        <v>65</v>
      </c>
      <c r="D17" s="97" t="s">
        <v>91</v>
      </c>
      <c r="E17" s="94">
        <v>110</v>
      </c>
    </row>
    <row r="18" spans="2:5" x14ac:dyDescent="0.25">
      <c r="B18" s="43">
        <v>8</v>
      </c>
      <c r="C18" s="97" t="s">
        <v>54</v>
      </c>
      <c r="D18" s="97" t="s">
        <v>80</v>
      </c>
      <c r="E18" s="94">
        <v>111</v>
      </c>
    </row>
    <row r="19" spans="2:5" x14ac:dyDescent="0.25">
      <c r="B19" s="43">
        <v>9</v>
      </c>
      <c r="C19" s="97" t="s">
        <v>62</v>
      </c>
      <c r="D19" s="97" t="s">
        <v>88</v>
      </c>
      <c r="E19" s="94">
        <v>112</v>
      </c>
    </row>
    <row r="20" spans="2:5" x14ac:dyDescent="0.25">
      <c r="B20" s="43">
        <v>10</v>
      </c>
      <c r="C20" s="97" t="s">
        <v>75</v>
      </c>
      <c r="D20" s="97" t="s">
        <v>95</v>
      </c>
      <c r="E20" s="94">
        <v>113</v>
      </c>
    </row>
    <row r="21" spans="2:5" x14ac:dyDescent="0.25">
      <c r="B21" s="43">
        <v>11</v>
      </c>
      <c r="C21" s="97" t="s">
        <v>55</v>
      </c>
      <c r="D21" s="97" t="s">
        <v>81</v>
      </c>
      <c r="E21" s="94">
        <v>114</v>
      </c>
    </row>
    <row r="22" spans="2:5" x14ac:dyDescent="0.25">
      <c r="B22" s="43">
        <v>12</v>
      </c>
      <c r="C22" s="97" t="s">
        <v>56</v>
      </c>
      <c r="D22" s="97" t="s">
        <v>82</v>
      </c>
      <c r="E22" s="94">
        <v>115</v>
      </c>
    </row>
    <row r="23" spans="2:5" x14ac:dyDescent="0.25">
      <c r="B23" s="43">
        <v>13</v>
      </c>
      <c r="C23" s="97" t="s">
        <v>53</v>
      </c>
      <c r="D23" s="97" t="s">
        <v>79</v>
      </c>
      <c r="E23" s="94">
        <v>116</v>
      </c>
    </row>
    <row r="24" spans="2:5" x14ac:dyDescent="0.25">
      <c r="B24" s="43">
        <v>14</v>
      </c>
      <c r="C24" s="97" t="s">
        <v>57</v>
      </c>
      <c r="D24" s="97" t="s">
        <v>83</v>
      </c>
      <c r="E24" s="94">
        <v>117</v>
      </c>
    </row>
    <row r="25" spans="2:5" x14ac:dyDescent="0.25">
      <c r="B25" s="43">
        <v>15</v>
      </c>
      <c r="C25" s="97" t="s">
        <v>72</v>
      </c>
      <c r="D25" s="97" t="s">
        <v>83</v>
      </c>
      <c r="E25" s="94">
        <v>119</v>
      </c>
    </row>
    <row r="26" spans="2:5" x14ac:dyDescent="0.25">
      <c r="B26" s="43">
        <v>16</v>
      </c>
      <c r="C26" s="100" t="s">
        <v>66</v>
      </c>
      <c r="D26" s="100" t="s">
        <v>92</v>
      </c>
      <c r="E26" s="101">
        <v>120</v>
      </c>
    </row>
    <row r="27" spans="2:5" x14ac:dyDescent="0.25">
      <c r="B27" s="43">
        <v>17</v>
      </c>
      <c r="C27" s="97" t="s">
        <v>60</v>
      </c>
      <c r="D27" s="97" t="s">
        <v>87</v>
      </c>
      <c r="E27" s="94">
        <v>122</v>
      </c>
    </row>
    <row r="28" spans="2:5" x14ac:dyDescent="0.25">
      <c r="B28" s="43">
        <v>18</v>
      </c>
      <c r="C28" s="97" t="s">
        <v>97</v>
      </c>
      <c r="D28" s="97" t="s">
        <v>98</v>
      </c>
      <c r="E28" s="94">
        <v>123</v>
      </c>
    </row>
    <row r="29" spans="2:5" x14ac:dyDescent="0.25">
      <c r="B29" s="43">
        <v>19</v>
      </c>
      <c r="C29" s="97" t="s">
        <v>68</v>
      </c>
      <c r="D29" s="97" t="s">
        <v>85</v>
      </c>
      <c r="E29" s="94">
        <v>125</v>
      </c>
    </row>
    <row r="30" spans="2:5" x14ac:dyDescent="0.25">
      <c r="B30" s="43">
        <v>20</v>
      </c>
      <c r="C30" s="97" t="s">
        <v>67</v>
      </c>
      <c r="D30" s="97" t="s">
        <v>93</v>
      </c>
      <c r="E30" s="94">
        <v>126</v>
      </c>
    </row>
    <row r="31" spans="2:5" x14ac:dyDescent="0.25">
      <c r="B31" s="43">
        <v>21</v>
      </c>
      <c r="C31" s="97" t="s">
        <v>71</v>
      </c>
      <c r="D31" s="97" t="s">
        <v>95</v>
      </c>
      <c r="E31" s="94">
        <v>127</v>
      </c>
    </row>
    <row r="32" spans="2:5" x14ac:dyDescent="0.25">
      <c r="B32" s="43">
        <v>22</v>
      </c>
      <c r="C32" s="97" t="s">
        <v>63</v>
      </c>
      <c r="D32" s="97" t="s">
        <v>89</v>
      </c>
      <c r="E32" s="94">
        <v>128</v>
      </c>
    </row>
    <row r="33" spans="2:5" x14ac:dyDescent="0.25">
      <c r="B33" s="43">
        <v>23</v>
      </c>
      <c r="C33" s="97" t="s">
        <v>59</v>
      </c>
      <c r="D33" s="97" t="s">
        <v>86</v>
      </c>
      <c r="E33" s="94">
        <v>130</v>
      </c>
    </row>
    <row r="34" spans="2:5" x14ac:dyDescent="0.25">
      <c r="B34" s="43">
        <v>24</v>
      </c>
      <c r="C34" s="97" t="s">
        <v>74</v>
      </c>
      <c r="D34" s="97" t="s">
        <v>95</v>
      </c>
      <c r="E34" s="94">
        <v>134</v>
      </c>
    </row>
    <row r="35" spans="2:5" x14ac:dyDescent="0.25">
      <c r="B35" s="43">
        <v>25</v>
      </c>
      <c r="C35" s="100" t="s">
        <v>76</v>
      </c>
      <c r="D35" s="100" t="s">
        <v>96</v>
      </c>
      <c r="E35" s="101">
        <v>136</v>
      </c>
    </row>
    <row r="36" spans="2:5" x14ac:dyDescent="0.25">
      <c r="B36" s="43">
        <v>26</v>
      </c>
      <c r="C36" s="97" t="s">
        <v>51</v>
      </c>
      <c r="D36" s="97" t="s">
        <v>77</v>
      </c>
      <c r="E36" s="94">
        <v>150</v>
      </c>
    </row>
    <row r="37" spans="2:5" x14ac:dyDescent="0.25">
      <c r="B37" s="43">
        <v>27</v>
      </c>
      <c r="C37" s="102" t="s">
        <v>61</v>
      </c>
      <c r="D37" s="102" t="s">
        <v>85</v>
      </c>
      <c r="E37" s="3">
        <v>155</v>
      </c>
    </row>
    <row r="38" spans="2:5" x14ac:dyDescent="0.25">
      <c r="B38" s="43">
        <v>28</v>
      </c>
      <c r="C38" s="97"/>
      <c r="D38" s="97"/>
      <c r="E38" s="94"/>
    </row>
    <row r="39" spans="2:5" x14ac:dyDescent="0.25">
      <c r="B39" s="43">
        <v>29</v>
      </c>
      <c r="C39" s="97"/>
      <c r="D39" s="97"/>
      <c r="E39" s="94"/>
    </row>
    <row r="40" spans="2:5" x14ac:dyDescent="0.25">
      <c r="B40" s="43">
        <v>30</v>
      </c>
      <c r="C40" s="97"/>
      <c r="D40" s="97"/>
      <c r="E40" s="94"/>
    </row>
    <row r="41" spans="2:5" x14ac:dyDescent="0.25">
      <c r="B41" s="43">
        <v>31</v>
      </c>
      <c r="C41" s="97"/>
      <c r="D41" s="97"/>
      <c r="E41" s="94"/>
    </row>
    <row r="42" spans="2:5" x14ac:dyDescent="0.25">
      <c r="B42" s="43">
        <v>32</v>
      </c>
      <c r="C42" s="97"/>
      <c r="D42" s="97"/>
      <c r="E42" s="94"/>
    </row>
    <row r="43" spans="2:5" x14ac:dyDescent="0.25">
      <c r="B43" s="43">
        <v>33</v>
      </c>
      <c r="C43" s="97"/>
      <c r="D43" s="97"/>
      <c r="E43" s="94"/>
    </row>
    <row r="44" spans="2:5" x14ac:dyDescent="0.25">
      <c r="B44" s="43">
        <v>34</v>
      </c>
      <c r="C44" s="97"/>
      <c r="D44" s="97"/>
      <c r="E44" s="94"/>
    </row>
    <row r="45" spans="2:5" x14ac:dyDescent="0.25">
      <c r="B45" s="43">
        <v>35</v>
      </c>
      <c r="C45" s="97"/>
      <c r="D45" s="97"/>
      <c r="E45" s="94"/>
    </row>
    <row r="46" spans="2:5" x14ac:dyDescent="0.25">
      <c r="B46" s="43">
        <v>36</v>
      </c>
      <c r="C46" s="99"/>
      <c r="D46" s="99"/>
      <c r="E46" s="94"/>
    </row>
    <row r="47" spans="2:5" x14ac:dyDescent="0.25">
      <c r="B47" s="43">
        <v>37</v>
      </c>
      <c r="C47" s="99"/>
      <c r="D47" s="99"/>
      <c r="E47" s="94"/>
    </row>
    <row r="48" spans="2:5" x14ac:dyDescent="0.25">
      <c r="B48" s="43">
        <v>38</v>
      </c>
      <c r="C48" s="99"/>
      <c r="D48" s="99"/>
      <c r="E48" s="94"/>
    </row>
    <row r="49" spans="2:5" x14ac:dyDescent="0.25">
      <c r="B49" s="43">
        <v>39</v>
      </c>
      <c r="C49" s="99"/>
      <c r="D49" s="99"/>
      <c r="E49" s="94"/>
    </row>
    <row r="50" spans="2:5" x14ac:dyDescent="0.25">
      <c r="B50" s="3">
        <v>40</v>
      </c>
      <c r="C50" s="96"/>
      <c r="D50" s="96"/>
      <c r="E50" s="3"/>
    </row>
    <row r="51" spans="2:5" x14ac:dyDescent="0.25">
      <c r="B51" s="3">
        <v>41</v>
      </c>
      <c r="C51" s="4"/>
      <c r="D51" s="4"/>
      <c r="E51" s="3"/>
    </row>
    <row r="52" spans="2:5" x14ac:dyDescent="0.25">
      <c r="B52" s="3">
        <v>42</v>
      </c>
      <c r="C52" s="4"/>
      <c r="D52" s="4"/>
      <c r="E52" s="3"/>
    </row>
    <row r="53" spans="2:5" x14ac:dyDescent="0.25">
      <c r="B53" s="3">
        <v>43</v>
      </c>
      <c r="C53" s="4"/>
      <c r="D53" s="4"/>
      <c r="E53" s="3"/>
    </row>
    <row r="54" spans="2:5" x14ac:dyDescent="0.25">
      <c r="B54" s="3">
        <v>44</v>
      </c>
      <c r="C54" s="4"/>
      <c r="D54" s="4"/>
      <c r="E54" s="3"/>
    </row>
    <row r="55" spans="2:5" x14ac:dyDescent="0.25">
      <c r="B55" s="3">
        <v>45</v>
      </c>
      <c r="C55" s="4"/>
      <c r="D55" s="4"/>
      <c r="E55" s="3"/>
    </row>
    <row r="56" spans="2:5" x14ac:dyDescent="0.25">
      <c r="B56" s="3">
        <v>46</v>
      </c>
      <c r="C56" s="4"/>
      <c r="D56" s="4"/>
      <c r="E56" s="3"/>
    </row>
    <row r="57" spans="2:5" x14ac:dyDescent="0.25">
      <c r="B57" s="3">
        <v>47</v>
      </c>
      <c r="C57" s="4"/>
      <c r="D57" s="4"/>
      <c r="E57" s="3"/>
    </row>
    <row r="58" spans="2:5" x14ac:dyDescent="0.25">
      <c r="B58" s="3">
        <v>48</v>
      </c>
      <c r="C58" s="4"/>
      <c r="D58" s="4"/>
      <c r="E58" s="3"/>
    </row>
    <row r="59" spans="2:5" x14ac:dyDescent="0.25">
      <c r="B59" s="3">
        <v>49</v>
      </c>
      <c r="C59" s="4"/>
      <c r="D59" s="4"/>
      <c r="E59" s="3"/>
    </row>
  </sheetData>
  <sheetProtection selectLockedCells="1" selectUnlockedCells="1"/>
  <mergeCells count="2">
    <mergeCell ref="C7:D7"/>
    <mergeCell ref="C8:D8"/>
  </mergeCells>
  <pageMargins left="0.7" right="0.7" top="0.75" bottom="0.75" header="0.51180555555555551" footer="0.51180555555555551"/>
  <pageSetup paperSize="9" firstPageNumber="0" orientation="portrait" horizontalDpi="12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J58"/>
  <sheetViews>
    <sheetView topLeftCell="A26" zoomScale="70" zoomScaleNormal="70" workbookViewId="0">
      <selection activeCell="C3" sqref="C3"/>
    </sheetView>
  </sheetViews>
  <sheetFormatPr defaultColWidth="8.5703125" defaultRowHeight="15" x14ac:dyDescent="0.25"/>
  <cols>
    <col min="1" max="1" width="4" style="2" customWidth="1"/>
    <col min="2" max="2" width="25.42578125" style="1" customWidth="1"/>
    <col min="3" max="3" width="13.5703125" style="1" customWidth="1"/>
    <col min="4" max="4" width="11" style="2" customWidth="1"/>
    <col min="5" max="7" width="9.140625" style="2" customWidth="1"/>
    <col min="8" max="8" width="17.140625" style="5" customWidth="1"/>
    <col min="9" max="16384" width="8.5703125" style="1"/>
  </cols>
  <sheetData>
    <row r="5" spans="1:10" ht="21" x14ac:dyDescent="0.35">
      <c r="J5" s="82" t="s">
        <v>49</v>
      </c>
    </row>
    <row r="6" spans="1:10" ht="21" x14ac:dyDescent="0.35">
      <c r="B6" s="178" t="s">
        <v>22</v>
      </c>
      <c r="C6" s="178"/>
      <c r="D6" s="178"/>
      <c r="E6" s="178"/>
      <c r="F6" s="180" t="s">
        <v>23</v>
      </c>
      <c r="G6" s="180"/>
      <c r="H6" s="180"/>
    </row>
    <row r="7" spans="1:10" ht="15.75" x14ac:dyDescent="0.25">
      <c r="B7" s="179" t="s">
        <v>50</v>
      </c>
      <c r="C7" s="179"/>
      <c r="D7" s="182"/>
      <c r="E7" s="182"/>
      <c r="F7" s="181" t="s">
        <v>16</v>
      </c>
      <c r="G7" s="181"/>
      <c r="H7" s="181"/>
    </row>
    <row r="9" spans="1:10" x14ac:dyDescent="0.25">
      <c r="A9" s="3" t="s">
        <v>18</v>
      </c>
      <c r="B9" s="45" t="s">
        <v>19</v>
      </c>
      <c r="C9" s="45" t="s">
        <v>20</v>
      </c>
      <c r="D9" s="46" t="s">
        <v>21</v>
      </c>
      <c r="E9" s="6" t="s">
        <v>0</v>
      </c>
      <c r="F9" s="6" t="s">
        <v>1</v>
      </c>
      <c r="G9" s="6" t="s">
        <v>2</v>
      </c>
      <c r="H9" s="7" t="s">
        <v>24</v>
      </c>
    </row>
    <row r="10" spans="1:10" x14ac:dyDescent="0.25">
      <c r="A10" s="3">
        <v>1</v>
      </c>
      <c r="B10" s="8" t="str">
        <f>'REGISTRATION fill in'!C11</f>
        <v xml:space="preserve">Andrius Poška </v>
      </c>
      <c r="C10" s="8" t="str">
        <f>'REGISTRATION fill in'!D11</f>
        <v xml:space="preserve">BMW 340 </v>
      </c>
      <c r="D10" s="44">
        <f>'REGISTRATION fill in'!E11</f>
        <v>101</v>
      </c>
      <c r="E10" s="10"/>
      <c r="F10" s="10"/>
      <c r="G10" s="10"/>
      <c r="H10" s="11"/>
    </row>
    <row r="11" spans="1:10" x14ac:dyDescent="0.25">
      <c r="A11" s="3">
        <v>2</v>
      </c>
      <c r="B11" s="8" t="str">
        <f>'REGISTRATION fill in'!C12</f>
        <v xml:space="preserve"> Julius Mockevičius </v>
      </c>
      <c r="C11" s="8" t="str">
        <f>'REGISTRATION fill in'!D12</f>
        <v>Bmw E30 </v>
      </c>
      <c r="D11" s="44">
        <f>'REGISTRATION fill in'!E12</f>
        <v>102</v>
      </c>
      <c r="E11" s="10"/>
      <c r="F11" s="10"/>
      <c r="G11" s="10"/>
      <c r="H11" s="12"/>
    </row>
    <row r="12" spans="1:10" x14ac:dyDescent="0.25">
      <c r="A12" s="3">
        <v>3</v>
      </c>
      <c r="B12" s="8" t="str">
        <f>'REGISTRATION fill in'!C13</f>
        <v xml:space="preserve">Benediktas Čirba </v>
      </c>
      <c r="C12" s="8" t="str">
        <f>'REGISTRATION fill in'!D13</f>
        <v xml:space="preserve">Nissan S14 </v>
      </c>
      <c r="D12" s="44">
        <f>'REGISTRATION fill in'!E13</f>
        <v>103</v>
      </c>
      <c r="E12" s="10"/>
      <c r="F12" s="10"/>
      <c r="G12" s="10"/>
      <c r="H12" s="12"/>
    </row>
    <row r="13" spans="1:10" x14ac:dyDescent="0.25">
      <c r="A13" s="3">
        <v>4</v>
      </c>
      <c r="B13" s="8" t="str">
        <f>'REGISTRATION fill in'!C14</f>
        <v xml:space="preserve"> Arnas Dyburis </v>
      </c>
      <c r="C13" s="8" t="str">
        <f>'REGISTRATION fill in'!D14</f>
        <v xml:space="preserve">Nissan 180sx </v>
      </c>
      <c r="D13" s="44">
        <f>'REGISTRATION fill in'!E14</f>
        <v>104</v>
      </c>
      <c r="E13" s="10"/>
      <c r="F13" s="10"/>
      <c r="G13" s="10"/>
      <c r="H13" s="12"/>
    </row>
    <row r="14" spans="1:10" x14ac:dyDescent="0.25">
      <c r="A14" s="3">
        <v>5</v>
      </c>
      <c r="B14" s="8" t="str">
        <f>'REGISTRATION fill in'!C15</f>
        <v xml:space="preserve">Robert Lisovskij </v>
      </c>
      <c r="C14" s="8" t="str">
        <f>'REGISTRATION fill in'!D15</f>
        <v>Ford Sierra </v>
      </c>
      <c r="D14" s="44">
        <f>'REGISTRATION fill in'!E15</f>
        <v>105</v>
      </c>
      <c r="E14" s="10"/>
      <c r="F14" s="10"/>
      <c r="G14" s="10"/>
      <c r="H14" s="12"/>
    </row>
    <row r="15" spans="1:10" x14ac:dyDescent="0.25">
      <c r="A15" s="3">
        <v>6</v>
      </c>
      <c r="B15" s="8" t="str">
        <f>'REGISTRATION fill in'!C16</f>
        <v xml:space="preserve">Artūras Ravluškevičius </v>
      </c>
      <c r="C15" s="8" t="str">
        <f>'REGISTRATION fill in'!D16</f>
        <v xml:space="preserve">BMW e36 </v>
      </c>
      <c r="D15" s="44">
        <f>'REGISTRATION fill in'!E16</f>
        <v>109</v>
      </c>
      <c r="E15" s="10"/>
      <c r="F15" s="10"/>
      <c r="G15" s="10"/>
      <c r="H15" s="12"/>
    </row>
    <row r="16" spans="1:10" x14ac:dyDescent="0.25">
      <c r="A16" s="3">
        <v>7</v>
      </c>
      <c r="B16" s="8" t="str">
        <f>'REGISTRATION fill in'!C17</f>
        <v xml:space="preserve"> Sigitas Sauciunas </v>
      </c>
      <c r="C16" s="8" t="str">
        <f>'REGISTRATION fill in'!D17</f>
        <v xml:space="preserve">BMW 325 </v>
      </c>
      <c r="D16" s="44">
        <f>'REGISTRATION fill in'!E17</f>
        <v>110</v>
      </c>
      <c r="E16" s="10"/>
      <c r="F16" s="10"/>
      <c r="G16" s="10"/>
      <c r="H16" s="12"/>
    </row>
    <row r="17" spans="1:8" x14ac:dyDescent="0.25">
      <c r="A17" s="3">
        <v>8</v>
      </c>
      <c r="B17" s="8" t="str">
        <f>'REGISTRATION fill in'!C18</f>
        <v xml:space="preserve"> Justinas Pečiukonis </v>
      </c>
      <c r="C17" s="8" t="str">
        <f>'REGISTRATION fill in'!D18</f>
        <v xml:space="preserve">Bmw E30 330i </v>
      </c>
      <c r="D17" s="44">
        <f>'REGISTRATION fill in'!E18</f>
        <v>111</v>
      </c>
      <c r="E17" s="10"/>
      <c r="F17" s="10"/>
      <c r="G17" s="10"/>
      <c r="H17" s="12"/>
    </row>
    <row r="18" spans="1:8" x14ac:dyDescent="0.25">
      <c r="A18" s="3">
        <v>9</v>
      </c>
      <c r="B18" s="8" t="str">
        <f>'REGISTRATION fill in'!C19</f>
        <v xml:space="preserve"> Linas Kasjanovas </v>
      </c>
      <c r="C18" s="8" t="str">
        <f>'REGISTRATION fill in'!D19</f>
        <v xml:space="preserve">Mazda RX8 </v>
      </c>
      <c r="D18" s="44">
        <f>'REGISTRATION fill in'!E19</f>
        <v>112</v>
      </c>
      <c r="E18" s="10"/>
      <c r="F18" s="10"/>
      <c r="G18" s="10"/>
      <c r="H18" s="12"/>
    </row>
    <row r="19" spans="1:8" x14ac:dyDescent="0.25">
      <c r="A19" s="3">
        <v>10</v>
      </c>
      <c r="B19" s="8" t="str">
        <f>'REGISTRATION fill in'!C20</f>
        <v xml:space="preserve">Norbe Daunoravičius </v>
      </c>
      <c r="C19" s="8" t="str">
        <f>'REGISTRATION fill in'!D20</f>
        <v xml:space="preserve">BMW e30 </v>
      </c>
      <c r="D19" s="44">
        <f>'REGISTRATION fill in'!E20</f>
        <v>113</v>
      </c>
      <c r="E19" s="10"/>
      <c r="F19" s="10"/>
      <c r="G19" s="10"/>
      <c r="H19" s="12"/>
    </row>
    <row r="20" spans="1:8" x14ac:dyDescent="0.25">
      <c r="A20" s="3">
        <v>11</v>
      </c>
      <c r="B20" s="8" t="str">
        <f>'REGISTRATION fill in'!C21</f>
        <v xml:space="preserve">Egidijus Pečiukonis </v>
      </c>
      <c r="C20" s="8" t="str">
        <f>'REGISTRATION fill in'!D21</f>
        <v xml:space="preserve">Bmw E30 344 </v>
      </c>
      <c r="D20" s="44">
        <f>'REGISTRATION fill in'!E21</f>
        <v>114</v>
      </c>
      <c r="E20" s="10"/>
      <c r="F20" s="10"/>
      <c r="G20" s="10"/>
      <c r="H20" s="12"/>
    </row>
    <row r="21" spans="1:8" x14ac:dyDescent="0.25">
      <c r="A21" s="3">
        <v>12</v>
      </c>
      <c r="B21" s="8" t="str">
        <f>'REGISTRATION fill in'!C22</f>
        <v xml:space="preserve"> Aurimas Janeika </v>
      </c>
      <c r="C21" s="8" t="str">
        <f>'REGISTRATION fill in'!D22</f>
        <v xml:space="preserve">Bmw E30 </v>
      </c>
      <c r="D21" s="44">
        <f>'REGISTRATION fill in'!E22</f>
        <v>115</v>
      </c>
      <c r="E21" s="10"/>
      <c r="F21" s="10"/>
      <c r="G21" s="10"/>
      <c r="H21" s="12"/>
    </row>
    <row r="22" spans="1:8" x14ac:dyDescent="0.25">
      <c r="A22" s="3">
        <v>13</v>
      </c>
      <c r="B22" s="8" t="str">
        <f>'REGISTRATION fill in'!C23</f>
        <v xml:space="preserve"> Silvestras Bieliauskas</v>
      </c>
      <c r="C22" s="8" t="str">
        <f>'REGISTRATION fill in'!D23</f>
        <v>Bmw 340</v>
      </c>
      <c r="D22" s="44">
        <f>'REGISTRATION fill in'!E23</f>
        <v>116</v>
      </c>
      <c r="E22" s="10"/>
      <c r="F22" s="10"/>
      <c r="G22" s="10"/>
      <c r="H22" s="12"/>
    </row>
    <row r="23" spans="1:8" x14ac:dyDescent="0.25">
      <c r="A23" s="3">
        <v>14</v>
      </c>
      <c r="B23" s="8" t="str">
        <f>'REGISTRATION fill in'!C24</f>
        <v xml:space="preserve"> Paulius Karklelis </v>
      </c>
      <c r="C23" s="8" t="str">
        <f>'REGISTRATION fill in'!D24</f>
        <v xml:space="preserve">BMW e36 </v>
      </c>
      <c r="D23" s="44">
        <f>'REGISTRATION fill in'!E24</f>
        <v>117</v>
      </c>
      <c r="E23" s="10"/>
      <c r="F23" s="10"/>
      <c r="G23" s="10"/>
      <c r="H23" s="12"/>
    </row>
    <row r="24" spans="1:8" x14ac:dyDescent="0.25">
      <c r="A24" s="3">
        <v>15</v>
      </c>
      <c r="B24" s="8" t="str">
        <f>'REGISTRATION fill in'!C25</f>
        <v xml:space="preserve">Arūnas Černevičius </v>
      </c>
      <c r="C24" s="8" t="str">
        <f>'REGISTRATION fill in'!D25</f>
        <v xml:space="preserve">BMW e36 </v>
      </c>
      <c r="D24" s="44">
        <f>'REGISTRATION fill in'!E25</f>
        <v>119</v>
      </c>
      <c r="E24" s="10"/>
      <c r="F24" s="10"/>
      <c r="G24" s="10"/>
      <c r="H24" s="12"/>
    </row>
    <row r="25" spans="1:8" x14ac:dyDescent="0.25">
      <c r="A25" s="3">
        <v>16</v>
      </c>
      <c r="B25" s="8" t="str">
        <f>'REGISTRATION fill in'!C26</f>
        <v xml:space="preserve"> Egidijus Pečiukas </v>
      </c>
      <c r="C25" s="8" t="str">
        <f>'REGISTRATION fill in'!D26</f>
        <v xml:space="preserve">BMW </v>
      </c>
      <c r="D25" s="44">
        <f>'REGISTRATION fill in'!E26</f>
        <v>120</v>
      </c>
      <c r="E25" s="10"/>
      <c r="F25" s="10"/>
      <c r="G25" s="10"/>
      <c r="H25" s="12"/>
    </row>
    <row r="26" spans="1:8" x14ac:dyDescent="0.25">
      <c r="A26" s="3">
        <v>17</v>
      </c>
      <c r="B26" s="8" t="str">
        <f>'REGISTRATION fill in'!C27</f>
        <v xml:space="preserve"> Lukas Garalevicius </v>
      </c>
      <c r="C26" s="8" t="str">
        <f>'REGISTRATION fill in'!D27</f>
        <v xml:space="preserve">Nissan Turbo </v>
      </c>
      <c r="D26" s="44">
        <f>'REGISTRATION fill in'!E27</f>
        <v>122</v>
      </c>
      <c r="E26" s="10"/>
      <c r="F26" s="10"/>
      <c r="G26" s="10"/>
      <c r="H26" s="12"/>
    </row>
    <row r="27" spans="1:8" x14ac:dyDescent="0.25">
      <c r="A27" s="3">
        <v>18</v>
      </c>
      <c r="B27" s="8" t="str">
        <f>'REGISTRATION fill in'!C28</f>
        <v>Bernardas Iminavičius</v>
      </c>
      <c r="C27" s="8" t="str">
        <f>'REGISTRATION fill in'!D28</f>
        <v>BMW e46</v>
      </c>
      <c r="D27" s="44">
        <f>'REGISTRATION fill in'!E28</f>
        <v>123</v>
      </c>
      <c r="E27" s="10"/>
      <c r="F27" s="10"/>
      <c r="G27" s="10"/>
      <c r="H27" s="12"/>
    </row>
    <row r="28" spans="1:8" x14ac:dyDescent="0.25">
      <c r="A28" s="3">
        <v>19</v>
      </c>
      <c r="B28" s="8" t="str">
        <f>'REGISTRATION fill in'!C29</f>
        <v xml:space="preserve">Gediminas Ivanauskas </v>
      </c>
      <c r="C28" s="8" t="str">
        <f>'REGISTRATION fill in'!D29</f>
        <v xml:space="preserve">Nissan 200sx </v>
      </c>
      <c r="D28" s="44">
        <f>'REGISTRATION fill in'!E29</f>
        <v>125</v>
      </c>
      <c r="E28" s="10"/>
      <c r="F28" s="10"/>
      <c r="G28" s="10"/>
      <c r="H28" s="12"/>
    </row>
    <row r="29" spans="1:8" x14ac:dyDescent="0.25">
      <c r="A29" s="3">
        <v>20</v>
      </c>
      <c r="B29" s="8" t="str">
        <f>'REGISTRATION fill in'!C30</f>
        <v xml:space="preserve"> Igor Martynov </v>
      </c>
      <c r="C29" s="8" t="str">
        <f>'REGISTRATION fill in'!D30</f>
        <v xml:space="preserve">Bmw 340 </v>
      </c>
      <c r="D29" s="44">
        <f>'REGISTRATION fill in'!E30</f>
        <v>126</v>
      </c>
      <c r="E29" s="10"/>
      <c r="F29" s="10"/>
      <c r="G29" s="10"/>
      <c r="H29" s="12"/>
    </row>
    <row r="30" spans="1:8" x14ac:dyDescent="0.25">
      <c r="A30" s="3">
        <v>21</v>
      </c>
      <c r="B30" s="8" t="str">
        <f>'REGISTRATION fill in'!C31</f>
        <v xml:space="preserve">Aurimas Vaškelis </v>
      </c>
      <c r="C30" s="8" t="str">
        <f>'REGISTRATION fill in'!D31</f>
        <v xml:space="preserve">BMW e30 </v>
      </c>
      <c r="D30" s="44">
        <f>'REGISTRATION fill in'!E31</f>
        <v>127</v>
      </c>
      <c r="E30" s="10"/>
      <c r="F30" s="10"/>
      <c r="G30" s="10"/>
      <c r="H30" s="12"/>
    </row>
    <row r="31" spans="1:8" x14ac:dyDescent="0.25">
      <c r="A31" s="3">
        <v>22</v>
      </c>
      <c r="B31" s="8" t="str">
        <f>'REGISTRATION fill in'!C32</f>
        <v xml:space="preserve"> Donatas Urbanavicius </v>
      </c>
      <c r="C31" s="8" t="str">
        <f>'REGISTRATION fill in'!D32</f>
        <v xml:space="preserve">Toyota Supra </v>
      </c>
      <c r="D31" s="44">
        <f>'REGISTRATION fill in'!E32</f>
        <v>128</v>
      </c>
      <c r="E31" s="10"/>
      <c r="F31" s="10"/>
      <c r="G31" s="10"/>
      <c r="H31" s="12"/>
    </row>
    <row r="32" spans="1:8" x14ac:dyDescent="0.25">
      <c r="A32" s="3">
        <v>23</v>
      </c>
      <c r="B32" s="8" t="str">
        <f>'REGISTRATION fill in'!C33</f>
        <v xml:space="preserve"> Ignas Klimavičius </v>
      </c>
      <c r="C32" s="8" t="str">
        <f>'REGISTRATION fill in'!D33</f>
        <v xml:space="preserve">BMW E30 </v>
      </c>
      <c r="D32" s="44">
        <f>'REGISTRATION fill in'!E33</f>
        <v>130</v>
      </c>
      <c r="E32" s="10"/>
      <c r="F32" s="10"/>
      <c r="G32" s="10"/>
      <c r="H32" s="12"/>
    </row>
    <row r="33" spans="1:8" x14ac:dyDescent="0.25">
      <c r="A33" s="3">
        <v>24</v>
      </c>
      <c r="B33" s="8" t="str">
        <f>'REGISTRATION fill in'!C34</f>
        <v xml:space="preserve">Ignas Daunoravičius </v>
      </c>
      <c r="C33" s="8" t="str">
        <f>'REGISTRATION fill in'!D34</f>
        <v xml:space="preserve">BMW e30 </v>
      </c>
      <c r="D33" s="44">
        <f>'REGISTRATION fill in'!E34</f>
        <v>134</v>
      </c>
      <c r="E33" s="10"/>
      <c r="F33" s="10"/>
      <c r="G33" s="10"/>
      <c r="H33" s="12"/>
    </row>
    <row r="34" spans="1:8" x14ac:dyDescent="0.25">
      <c r="A34" s="3">
        <v>25</v>
      </c>
      <c r="B34" s="8" t="str">
        <f>'REGISTRATION fill in'!C35</f>
        <v xml:space="preserve">Valdas Vindžigelskis </v>
      </c>
      <c r="C34" s="8" t="str">
        <f>'REGISTRATION fill in'!D35</f>
        <v>BMW e30</v>
      </c>
      <c r="D34" s="44">
        <f>'REGISTRATION fill in'!E35</f>
        <v>136</v>
      </c>
      <c r="E34" s="10"/>
      <c r="F34" s="10"/>
      <c r="G34" s="10"/>
      <c r="H34" s="12"/>
    </row>
    <row r="35" spans="1:8" x14ac:dyDescent="0.25">
      <c r="A35" s="3">
        <v>26</v>
      </c>
      <c r="B35" s="8" t="str">
        <f>'REGISTRATION fill in'!C36</f>
        <v xml:space="preserve">Tomas Makarevičius </v>
      </c>
      <c r="C35" s="8" t="str">
        <f>'REGISTRATION fill in'!D36</f>
        <v xml:space="preserve">Nissan S14 </v>
      </c>
      <c r="D35" s="44">
        <f>'REGISTRATION fill in'!E36</f>
        <v>150</v>
      </c>
      <c r="E35" s="10"/>
      <c r="F35" s="10"/>
      <c r="G35" s="10"/>
      <c r="H35" s="12"/>
    </row>
    <row r="36" spans="1:8" x14ac:dyDescent="0.25">
      <c r="A36" s="3">
        <v>27</v>
      </c>
      <c r="B36" s="8" t="str">
        <f>'REGISTRATION fill in'!C37</f>
        <v xml:space="preserve"> Arnas Kazokevičius </v>
      </c>
      <c r="C36" s="8" t="str">
        <f>'REGISTRATION fill in'!D37</f>
        <v xml:space="preserve">Nissan 200sx </v>
      </c>
      <c r="D36" s="44">
        <f>'REGISTRATION fill in'!E37</f>
        <v>155</v>
      </c>
      <c r="E36" s="10"/>
      <c r="F36" s="10"/>
      <c r="G36" s="10"/>
      <c r="H36" s="12"/>
    </row>
    <row r="37" spans="1:8" x14ac:dyDescent="0.25">
      <c r="A37" s="3">
        <v>28</v>
      </c>
      <c r="B37" s="8">
        <f>'REGISTRATION fill in'!C38</f>
        <v>0</v>
      </c>
      <c r="C37" s="8">
        <f>'REGISTRATION fill in'!D38</f>
        <v>0</v>
      </c>
      <c r="D37" s="44">
        <f>'REGISTRATION fill in'!E38</f>
        <v>0</v>
      </c>
      <c r="E37" s="10"/>
      <c r="F37" s="10"/>
      <c r="G37" s="10"/>
      <c r="H37" s="12"/>
    </row>
    <row r="38" spans="1:8" x14ac:dyDescent="0.25">
      <c r="A38" s="3">
        <v>29</v>
      </c>
      <c r="B38" s="8">
        <f>'REGISTRATION fill in'!C39</f>
        <v>0</v>
      </c>
      <c r="C38" s="8">
        <f>'REGISTRATION fill in'!D39</f>
        <v>0</v>
      </c>
      <c r="D38" s="44">
        <f>'REGISTRATION fill in'!E39</f>
        <v>0</v>
      </c>
      <c r="E38" s="10"/>
      <c r="F38" s="10"/>
      <c r="G38" s="10"/>
      <c r="H38" s="12"/>
    </row>
    <row r="39" spans="1:8" x14ac:dyDescent="0.25">
      <c r="A39" s="3">
        <v>30</v>
      </c>
      <c r="B39" s="8">
        <f>'REGISTRATION fill in'!C40</f>
        <v>0</v>
      </c>
      <c r="C39" s="8">
        <f>'REGISTRATION fill in'!D40</f>
        <v>0</v>
      </c>
      <c r="D39" s="44">
        <f>'REGISTRATION fill in'!E40</f>
        <v>0</v>
      </c>
      <c r="E39" s="10"/>
      <c r="F39" s="10"/>
      <c r="G39" s="10"/>
      <c r="H39" s="12"/>
    </row>
    <row r="40" spans="1:8" x14ac:dyDescent="0.25">
      <c r="A40" s="3">
        <v>31</v>
      </c>
      <c r="B40" s="8">
        <f>'REGISTRATION fill in'!C41</f>
        <v>0</v>
      </c>
      <c r="C40" s="8">
        <f>'REGISTRATION fill in'!D41</f>
        <v>0</v>
      </c>
      <c r="D40" s="44">
        <f>'REGISTRATION fill in'!E41</f>
        <v>0</v>
      </c>
      <c r="E40" s="10"/>
      <c r="F40" s="10"/>
      <c r="G40" s="10"/>
      <c r="H40" s="12"/>
    </row>
    <row r="41" spans="1:8" x14ac:dyDescent="0.25">
      <c r="A41" s="3">
        <v>32</v>
      </c>
      <c r="B41" s="8">
        <f>'REGISTRATION fill in'!C42</f>
        <v>0</v>
      </c>
      <c r="C41" s="8">
        <f>'REGISTRATION fill in'!D42</f>
        <v>0</v>
      </c>
      <c r="D41" s="44">
        <f>'REGISTRATION fill in'!E42</f>
        <v>0</v>
      </c>
      <c r="E41" s="10"/>
      <c r="F41" s="10"/>
      <c r="G41" s="10"/>
      <c r="H41" s="12"/>
    </row>
    <row r="42" spans="1:8" x14ac:dyDescent="0.25">
      <c r="A42" s="3">
        <v>33</v>
      </c>
      <c r="B42" s="8">
        <f>'REGISTRATION fill in'!C43</f>
        <v>0</v>
      </c>
      <c r="C42" s="8">
        <f>'REGISTRATION fill in'!D43</f>
        <v>0</v>
      </c>
      <c r="D42" s="44">
        <f>'REGISTRATION fill in'!E43</f>
        <v>0</v>
      </c>
      <c r="E42" s="10"/>
      <c r="F42" s="10"/>
      <c r="G42" s="10"/>
      <c r="H42" s="12"/>
    </row>
    <row r="43" spans="1:8" x14ac:dyDescent="0.25">
      <c r="A43" s="3">
        <v>34</v>
      </c>
      <c r="B43" s="8">
        <f>'REGISTRATION fill in'!C44</f>
        <v>0</v>
      </c>
      <c r="C43" s="8">
        <f>'REGISTRATION fill in'!D44</f>
        <v>0</v>
      </c>
      <c r="D43" s="44">
        <f>'REGISTRATION fill in'!E44</f>
        <v>0</v>
      </c>
      <c r="E43" s="10"/>
      <c r="F43" s="10"/>
      <c r="G43" s="10"/>
      <c r="H43" s="12"/>
    </row>
    <row r="44" spans="1:8" x14ac:dyDescent="0.25">
      <c r="A44" s="3">
        <v>35</v>
      </c>
      <c r="B44" s="8">
        <f>'REGISTRATION fill in'!C45</f>
        <v>0</v>
      </c>
      <c r="C44" s="8">
        <f>'REGISTRATION fill in'!D45</f>
        <v>0</v>
      </c>
      <c r="D44" s="44">
        <f>'REGISTRATION fill in'!E45</f>
        <v>0</v>
      </c>
      <c r="E44" s="10"/>
      <c r="F44" s="10"/>
      <c r="G44" s="10"/>
      <c r="H44" s="12"/>
    </row>
    <row r="45" spans="1:8" x14ac:dyDescent="0.25">
      <c r="A45" s="3">
        <v>36</v>
      </c>
      <c r="B45" s="8">
        <f>'REGISTRATION fill in'!C46</f>
        <v>0</v>
      </c>
      <c r="C45" s="8">
        <f>'REGISTRATION fill in'!D46</f>
        <v>0</v>
      </c>
      <c r="D45" s="44">
        <f>'REGISTRATION fill in'!E46</f>
        <v>0</v>
      </c>
      <c r="E45" s="10"/>
      <c r="F45" s="10"/>
      <c r="G45" s="10"/>
      <c r="H45" s="12"/>
    </row>
    <row r="46" spans="1:8" x14ac:dyDescent="0.25">
      <c r="A46" s="3">
        <v>37</v>
      </c>
      <c r="B46" s="8">
        <f>'REGISTRATION fill in'!C47</f>
        <v>0</v>
      </c>
      <c r="C46" s="8">
        <f>'REGISTRATION fill in'!D47</f>
        <v>0</v>
      </c>
      <c r="D46" s="44">
        <f>'REGISTRATION fill in'!E47</f>
        <v>0</v>
      </c>
      <c r="E46" s="10"/>
      <c r="F46" s="10"/>
      <c r="G46" s="10"/>
      <c r="H46" s="12"/>
    </row>
    <row r="47" spans="1:8" x14ac:dyDescent="0.25">
      <c r="A47" s="3">
        <v>38</v>
      </c>
      <c r="B47" s="8">
        <f>'REGISTRATION fill in'!C48</f>
        <v>0</v>
      </c>
      <c r="C47" s="8">
        <f>'REGISTRATION fill in'!D48</f>
        <v>0</v>
      </c>
      <c r="D47" s="44">
        <f>'REGISTRATION fill in'!E48</f>
        <v>0</v>
      </c>
      <c r="E47" s="10"/>
      <c r="F47" s="10"/>
      <c r="G47" s="10"/>
      <c r="H47" s="12"/>
    </row>
    <row r="48" spans="1:8" x14ac:dyDescent="0.25">
      <c r="A48" s="3">
        <v>39</v>
      </c>
      <c r="B48" s="8">
        <f>'REGISTRATION fill in'!C49</f>
        <v>0</v>
      </c>
      <c r="C48" s="8">
        <f>'REGISTRATION fill in'!D49</f>
        <v>0</v>
      </c>
      <c r="D48" s="44">
        <f>'REGISTRATION fill in'!E49</f>
        <v>0</v>
      </c>
      <c r="E48" s="10"/>
      <c r="F48" s="10"/>
      <c r="G48" s="10"/>
      <c r="H48" s="12"/>
    </row>
    <row r="49" spans="1:8" x14ac:dyDescent="0.25">
      <c r="A49" s="3">
        <v>40</v>
      </c>
      <c r="B49" s="8">
        <f>'REGISTRATION fill in'!C50</f>
        <v>0</v>
      </c>
      <c r="C49" s="8">
        <f>'REGISTRATION fill in'!D50</f>
        <v>0</v>
      </c>
      <c r="D49" s="44">
        <f>'REGISTRATION fill in'!E50</f>
        <v>0</v>
      </c>
      <c r="E49" s="10"/>
      <c r="F49" s="10"/>
      <c r="G49" s="10"/>
      <c r="H49" s="12"/>
    </row>
    <row r="50" spans="1:8" x14ac:dyDescent="0.25">
      <c r="A50" s="3">
        <v>41</v>
      </c>
      <c r="B50" s="8">
        <f>'REGISTRATION fill in'!C51</f>
        <v>0</v>
      </c>
      <c r="C50" s="8">
        <f>'REGISTRATION fill in'!D51</f>
        <v>0</v>
      </c>
      <c r="D50" s="44">
        <f>'REGISTRATION fill in'!E51</f>
        <v>0</v>
      </c>
      <c r="E50" s="10"/>
      <c r="F50" s="10"/>
      <c r="G50" s="10"/>
      <c r="H50" s="12"/>
    </row>
    <row r="51" spans="1:8" x14ac:dyDescent="0.25">
      <c r="A51" s="3">
        <v>42</v>
      </c>
      <c r="B51" s="8">
        <f>'REGISTRATION fill in'!C52</f>
        <v>0</v>
      </c>
      <c r="C51" s="8">
        <f>'REGISTRATION fill in'!D52</f>
        <v>0</v>
      </c>
      <c r="D51" s="44">
        <f>'REGISTRATION fill in'!E52</f>
        <v>0</v>
      </c>
      <c r="E51" s="10"/>
      <c r="F51" s="10"/>
      <c r="G51" s="10"/>
      <c r="H51" s="12"/>
    </row>
    <row r="52" spans="1:8" x14ac:dyDescent="0.25">
      <c r="A52" s="3">
        <v>43</v>
      </c>
      <c r="B52" s="8">
        <f>'REGISTRATION fill in'!C53</f>
        <v>0</v>
      </c>
      <c r="C52" s="8">
        <f>'REGISTRATION fill in'!D53</f>
        <v>0</v>
      </c>
      <c r="D52" s="44">
        <f>'REGISTRATION fill in'!E53</f>
        <v>0</v>
      </c>
      <c r="E52" s="10"/>
      <c r="F52" s="10"/>
      <c r="G52" s="10"/>
      <c r="H52" s="12"/>
    </row>
    <row r="53" spans="1:8" x14ac:dyDescent="0.25">
      <c r="A53" s="3">
        <v>44</v>
      </c>
      <c r="B53" s="8">
        <f>'REGISTRATION fill in'!C54</f>
        <v>0</v>
      </c>
      <c r="C53" s="8">
        <f>'REGISTRATION fill in'!D54</f>
        <v>0</v>
      </c>
      <c r="D53" s="44">
        <f>'REGISTRATION fill in'!E54</f>
        <v>0</v>
      </c>
      <c r="E53" s="10"/>
      <c r="F53" s="10"/>
      <c r="G53" s="10"/>
      <c r="H53" s="12"/>
    </row>
    <row r="54" spans="1:8" x14ac:dyDescent="0.25">
      <c r="A54" s="3">
        <v>45</v>
      </c>
      <c r="B54" s="8">
        <f>'REGISTRATION fill in'!C55</f>
        <v>0</v>
      </c>
      <c r="C54" s="8">
        <f>'REGISTRATION fill in'!D55</f>
        <v>0</v>
      </c>
      <c r="D54" s="44">
        <f>'REGISTRATION fill in'!E55</f>
        <v>0</v>
      </c>
      <c r="E54" s="10"/>
      <c r="F54" s="10"/>
      <c r="G54" s="10"/>
      <c r="H54" s="12"/>
    </row>
    <row r="55" spans="1:8" x14ac:dyDescent="0.25">
      <c r="A55" s="3">
        <v>46</v>
      </c>
      <c r="B55" s="8">
        <f>'REGISTRATION fill in'!C56</f>
        <v>0</v>
      </c>
      <c r="C55" s="8">
        <f>'REGISTRATION fill in'!D56</f>
        <v>0</v>
      </c>
      <c r="D55" s="44">
        <f>'REGISTRATION fill in'!E56</f>
        <v>0</v>
      </c>
      <c r="E55" s="10"/>
      <c r="F55" s="10"/>
      <c r="G55" s="10"/>
      <c r="H55" s="12"/>
    </row>
    <row r="56" spans="1:8" x14ac:dyDescent="0.25">
      <c r="A56" s="3">
        <v>47</v>
      </c>
      <c r="B56" s="8">
        <f>'REGISTRATION fill in'!C57</f>
        <v>0</v>
      </c>
      <c r="C56" s="8">
        <f>'REGISTRATION fill in'!D57</f>
        <v>0</v>
      </c>
      <c r="D56" s="44">
        <f>'REGISTRATION fill in'!E57</f>
        <v>0</v>
      </c>
      <c r="E56" s="10"/>
      <c r="F56" s="10"/>
      <c r="G56" s="10"/>
      <c r="H56" s="12"/>
    </row>
    <row r="57" spans="1:8" x14ac:dyDescent="0.25">
      <c r="A57" s="3">
        <v>48</v>
      </c>
      <c r="B57" s="8">
        <f>'REGISTRATION fill in'!C58</f>
        <v>0</v>
      </c>
      <c r="C57" s="8">
        <f>'REGISTRATION fill in'!D58</f>
        <v>0</v>
      </c>
      <c r="D57" s="44">
        <f>'REGISTRATION fill in'!E58</f>
        <v>0</v>
      </c>
      <c r="E57" s="10"/>
      <c r="F57" s="10"/>
      <c r="G57" s="10"/>
      <c r="H57" s="12"/>
    </row>
    <row r="58" spans="1:8" x14ac:dyDescent="0.25">
      <c r="A58" s="3">
        <v>49</v>
      </c>
      <c r="B58" s="8">
        <f>'REGISTRATION fill in'!C59</f>
        <v>0</v>
      </c>
      <c r="C58" s="8">
        <f>'REGISTRATION fill in'!D59</f>
        <v>0</v>
      </c>
      <c r="D58" s="44">
        <f>'REGISTRATION fill in'!E59</f>
        <v>0</v>
      </c>
      <c r="E58" s="13"/>
      <c r="F58" s="13"/>
      <c r="G58" s="13"/>
      <c r="H58" s="12"/>
    </row>
  </sheetData>
  <sheetProtection selectLockedCells="1" selectUnlockedCells="1"/>
  <mergeCells count="4">
    <mergeCell ref="B6:E6"/>
    <mergeCell ref="F6:H6"/>
    <mergeCell ref="F7:H7"/>
    <mergeCell ref="B7:E7"/>
  </mergeCells>
  <pageMargins left="0.25" right="0.25" top="0.75" bottom="0.75" header="0.51180555555555551" footer="0.51180555555555551"/>
  <pageSetup firstPageNumber="0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58"/>
  <sheetViews>
    <sheetView topLeftCell="A7" zoomScale="50" zoomScaleNormal="50" workbookViewId="0">
      <selection activeCell="B28" sqref="B28"/>
    </sheetView>
  </sheetViews>
  <sheetFormatPr defaultColWidth="8.5703125" defaultRowHeight="15" x14ac:dyDescent="0.25"/>
  <cols>
    <col min="1" max="1" width="4" style="2" customWidth="1"/>
    <col min="2" max="2" width="25.5703125" style="1" customWidth="1"/>
    <col min="3" max="3" width="20.5703125" style="1" customWidth="1"/>
    <col min="4" max="7" width="11" style="2" customWidth="1"/>
    <col min="8" max="8" width="6.140625" style="50" customWidth="1"/>
    <col min="9" max="11" width="11" style="2" customWidth="1"/>
    <col min="12" max="12" width="5.85546875" style="2" customWidth="1"/>
    <col min="13" max="15" width="11" style="2" customWidth="1"/>
    <col min="16" max="16384" width="8.5703125" style="1"/>
  </cols>
  <sheetData>
    <row r="3" spans="1:16" ht="21" x14ac:dyDescent="0.35">
      <c r="E3" s="83"/>
    </row>
    <row r="4" spans="1:16" ht="21" x14ac:dyDescent="0.35">
      <c r="I4" s="178"/>
      <c r="J4" s="178"/>
      <c r="K4" s="178"/>
      <c r="L4" s="178"/>
    </row>
    <row r="6" spans="1:16" ht="27" customHeight="1" x14ac:dyDescent="0.35">
      <c r="B6" s="178" t="s">
        <v>22</v>
      </c>
      <c r="C6" s="178"/>
      <c r="D6" s="178"/>
      <c r="E6" s="178"/>
      <c r="F6" s="184"/>
      <c r="G6" s="184"/>
      <c r="H6" s="48"/>
      <c r="I6" s="1"/>
      <c r="J6" s="184"/>
      <c r="K6" s="184"/>
      <c r="L6" s="36"/>
      <c r="M6" s="1"/>
      <c r="N6" s="184"/>
      <c r="O6" s="184"/>
    </row>
    <row r="7" spans="1:16" ht="15.75" x14ac:dyDescent="0.25">
      <c r="B7" s="185" t="s">
        <v>50</v>
      </c>
      <c r="C7" s="185"/>
      <c r="D7" s="183"/>
      <c r="E7" s="183"/>
      <c r="F7" s="181"/>
      <c r="G7" s="181"/>
      <c r="H7" s="49"/>
      <c r="I7" s="1"/>
      <c r="J7" s="181"/>
      <c r="K7" s="181"/>
      <c r="L7" s="37"/>
      <c r="M7" s="1"/>
      <c r="N7" s="181"/>
      <c r="O7" s="181"/>
    </row>
    <row r="8" spans="1:16" ht="19.5" thickBot="1" x14ac:dyDescent="0.35">
      <c r="F8" s="42" t="s">
        <v>0</v>
      </c>
      <c r="J8" s="42" t="s">
        <v>1</v>
      </c>
      <c r="N8" s="42" t="s">
        <v>2</v>
      </c>
    </row>
    <row r="9" spans="1:16" x14ac:dyDescent="0.25">
      <c r="A9" s="3" t="s">
        <v>18</v>
      </c>
      <c r="B9" s="3" t="s">
        <v>19</v>
      </c>
      <c r="C9" s="3" t="s">
        <v>20</v>
      </c>
      <c r="D9" s="43" t="s">
        <v>21</v>
      </c>
      <c r="E9" s="6" t="s">
        <v>25</v>
      </c>
      <c r="F9" s="6" t="s">
        <v>26</v>
      </c>
      <c r="G9" s="6" t="s">
        <v>27</v>
      </c>
      <c r="H9" s="51"/>
      <c r="I9" s="6" t="s">
        <v>25</v>
      </c>
      <c r="J9" s="6" t="s">
        <v>26</v>
      </c>
      <c r="K9" s="6" t="s">
        <v>27</v>
      </c>
      <c r="L9" s="47"/>
      <c r="M9" s="6" t="s">
        <v>25</v>
      </c>
      <c r="N9" s="6" t="s">
        <v>26</v>
      </c>
      <c r="O9" s="6" t="s">
        <v>27</v>
      </c>
    </row>
    <row r="10" spans="1:16" s="109" customFormat="1" x14ac:dyDescent="0.25">
      <c r="A10" s="104">
        <v>1</v>
      </c>
      <c r="B10" s="105" t="str">
        <f>'REGISTRATION fill in'!C11</f>
        <v xml:space="preserve">Andrius Poška </v>
      </c>
      <c r="C10" s="105" t="str">
        <f>'REGISTRATION fill in'!D11</f>
        <v xml:space="preserve">BMW 340 </v>
      </c>
      <c r="D10" s="106">
        <f>'REGISTRATION fill in'!E11</f>
        <v>101</v>
      </c>
      <c r="E10" s="107">
        <v>40</v>
      </c>
      <c r="F10" s="107">
        <v>42</v>
      </c>
      <c r="G10" s="107">
        <v>36</v>
      </c>
      <c r="H10" s="108">
        <f>SUM(E10:G10)</f>
        <v>118</v>
      </c>
      <c r="I10" s="107">
        <v>0</v>
      </c>
      <c r="J10" s="107">
        <v>0</v>
      </c>
      <c r="K10" s="107">
        <v>0</v>
      </c>
      <c r="L10" s="108">
        <f>SUM(I10:K10)</f>
        <v>0</v>
      </c>
      <c r="M10" s="107">
        <v>20</v>
      </c>
      <c r="N10" s="107">
        <v>20</v>
      </c>
      <c r="O10" s="107">
        <v>25</v>
      </c>
      <c r="P10" s="108">
        <f>SUM(M10:O10)</f>
        <v>65</v>
      </c>
    </row>
    <row r="11" spans="1:16" s="109" customFormat="1" x14ac:dyDescent="0.25">
      <c r="A11" s="104">
        <v>2</v>
      </c>
      <c r="B11" s="105" t="str">
        <f>'REGISTRATION fill in'!C12</f>
        <v xml:space="preserve"> Julius Mockevičius </v>
      </c>
      <c r="C11" s="105" t="str">
        <f>'REGISTRATION fill in'!D12</f>
        <v>Bmw E30 </v>
      </c>
      <c r="D11" s="106">
        <f>'REGISTRATION fill in'!E12</f>
        <v>102</v>
      </c>
      <c r="E11" s="107">
        <v>0</v>
      </c>
      <c r="F11" s="107">
        <v>0</v>
      </c>
      <c r="G11" s="107">
        <v>0</v>
      </c>
      <c r="H11" s="108">
        <f t="shared" ref="H11:H58" si="0">SUM(E11:G11)</f>
        <v>0</v>
      </c>
      <c r="I11" s="107">
        <v>0</v>
      </c>
      <c r="J11" s="107">
        <v>0</v>
      </c>
      <c r="K11" s="107">
        <v>0</v>
      </c>
      <c r="L11" s="108">
        <f t="shared" ref="L11:L58" si="1">SUM(I11:K11)</f>
        <v>0</v>
      </c>
      <c r="M11" s="107">
        <v>0</v>
      </c>
      <c r="N11" s="107">
        <v>0</v>
      </c>
      <c r="O11" s="107">
        <v>0</v>
      </c>
      <c r="P11" s="108">
        <f t="shared" ref="P11:P58" si="2">SUM(M11:O11)</f>
        <v>0</v>
      </c>
    </row>
    <row r="12" spans="1:16" s="109" customFormat="1" x14ac:dyDescent="0.25">
      <c r="A12" s="104">
        <v>3</v>
      </c>
      <c r="B12" s="105" t="str">
        <f>'REGISTRATION fill in'!C13</f>
        <v xml:space="preserve">Benediktas Čirba </v>
      </c>
      <c r="C12" s="105" t="str">
        <f>'REGISTRATION fill in'!D13</f>
        <v xml:space="preserve">Nissan S14 </v>
      </c>
      <c r="D12" s="106">
        <f>'REGISTRATION fill in'!E13</f>
        <v>103</v>
      </c>
      <c r="E12" s="107">
        <v>0</v>
      </c>
      <c r="F12" s="107">
        <v>0</v>
      </c>
      <c r="G12" s="107">
        <v>0</v>
      </c>
      <c r="H12" s="108">
        <f t="shared" si="0"/>
        <v>0</v>
      </c>
      <c r="I12" s="107">
        <v>0</v>
      </c>
      <c r="J12" s="107">
        <v>0</v>
      </c>
      <c r="K12" s="107">
        <v>0</v>
      </c>
      <c r="L12" s="108">
        <f t="shared" si="1"/>
        <v>0</v>
      </c>
      <c r="M12" s="107">
        <v>72</v>
      </c>
      <c r="N12" s="107">
        <v>69</v>
      </c>
      <c r="O12" s="107">
        <v>65</v>
      </c>
      <c r="P12" s="108">
        <f t="shared" si="2"/>
        <v>206</v>
      </c>
    </row>
    <row r="13" spans="1:16" s="115" customFormat="1" x14ac:dyDescent="0.25">
      <c r="A13" s="110">
        <v>4</v>
      </c>
      <c r="B13" s="111" t="str">
        <f>'REGISTRATION fill in'!C14</f>
        <v xml:space="preserve"> Arnas Dyburis </v>
      </c>
      <c r="C13" s="111" t="str">
        <f>'REGISTRATION fill in'!D14</f>
        <v xml:space="preserve">Nissan 180sx </v>
      </c>
      <c r="D13" s="112">
        <f>'REGISTRATION fill in'!E14</f>
        <v>104</v>
      </c>
      <c r="E13" s="113">
        <v>48</v>
      </c>
      <c r="F13" s="113">
        <v>58</v>
      </c>
      <c r="G13" s="113">
        <v>55</v>
      </c>
      <c r="H13" s="114">
        <f t="shared" si="0"/>
        <v>161</v>
      </c>
      <c r="I13" s="113">
        <v>62</v>
      </c>
      <c r="J13" s="113">
        <v>50</v>
      </c>
      <c r="K13" s="113">
        <v>55</v>
      </c>
      <c r="L13" s="114">
        <f t="shared" si="1"/>
        <v>167</v>
      </c>
      <c r="M13" s="113">
        <v>68</v>
      </c>
      <c r="N13" s="113">
        <v>55</v>
      </c>
      <c r="O13" s="113">
        <v>60</v>
      </c>
      <c r="P13" s="114">
        <f t="shared" si="2"/>
        <v>183</v>
      </c>
    </row>
    <row r="14" spans="1:16" s="115" customFormat="1" x14ac:dyDescent="0.25">
      <c r="A14" s="110">
        <v>5</v>
      </c>
      <c r="B14" s="111" t="str">
        <f>'REGISTRATION fill in'!C15</f>
        <v xml:space="preserve">Robert Lisovskij </v>
      </c>
      <c r="C14" s="111" t="str">
        <f>'REGISTRATION fill in'!D15</f>
        <v>Ford Sierra </v>
      </c>
      <c r="D14" s="112">
        <f>'REGISTRATION fill in'!E15</f>
        <v>105</v>
      </c>
      <c r="E14" s="113">
        <v>0</v>
      </c>
      <c r="F14" s="113">
        <v>0</v>
      </c>
      <c r="G14" s="113">
        <v>0</v>
      </c>
      <c r="H14" s="114">
        <f t="shared" si="0"/>
        <v>0</v>
      </c>
      <c r="I14" s="113">
        <v>52</v>
      </c>
      <c r="J14" s="113">
        <v>32</v>
      </c>
      <c r="K14" s="113">
        <v>30</v>
      </c>
      <c r="L14" s="114">
        <f t="shared" si="1"/>
        <v>114</v>
      </c>
      <c r="M14" s="113">
        <v>0</v>
      </c>
      <c r="N14" s="113">
        <v>0</v>
      </c>
      <c r="O14" s="113">
        <v>0</v>
      </c>
      <c r="P14" s="114">
        <f t="shared" si="2"/>
        <v>0</v>
      </c>
    </row>
    <row r="15" spans="1:16" s="115" customFormat="1" x14ac:dyDescent="0.25">
      <c r="A15" s="110">
        <v>6</v>
      </c>
      <c r="B15" s="111" t="str">
        <f>'REGISTRATION fill in'!C16</f>
        <v xml:space="preserve">Artūras Ravluškevičius </v>
      </c>
      <c r="C15" s="111" t="str">
        <f>'REGISTRATION fill in'!D16</f>
        <v xml:space="preserve">BMW e36 </v>
      </c>
      <c r="D15" s="112">
        <f>'REGISTRATION fill in'!E16</f>
        <v>109</v>
      </c>
      <c r="E15" s="113">
        <v>82</v>
      </c>
      <c r="F15" s="113">
        <v>74</v>
      </c>
      <c r="G15" s="113">
        <v>66</v>
      </c>
      <c r="H15" s="114">
        <f t="shared" si="0"/>
        <v>222</v>
      </c>
      <c r="I15" s="113">
        <v>66</v>
      </c>
      <c r="J15" s="113">
        <v>67</v>
      </c>
      <c r="K15" s="113">
        <v>56</v>
      </c>
      <c r="L15" s="114">
        <f t="shared" si="1"/>
        <v>189</v>
      </c>
      <c r="M15" s="113">
        <v>73</v>
      </c>
      <c r="N15" s="113">
        <v>68</v>
      </c>
      <c r="O15" s="113">
        <v>70</v>
      </c>
      <c r="P15" s="114">
        <f t="shared" si="2"/>
        <v>211</v>
      </c>
    </row>
    <row r="16" spans="1:16" s="121" customFormat="1" x14ac:dyDescent="0.25">
      <c r="A16" s="116">
        <v>7</v>
      </c>
      <c r="B16" s="117" t="str">
        <f>'REGISTRATION fill in'!C17</f>
        <v xml:space="preserve"> Sigitas Sauciunas </v>
      </c>
      <c r="C16" s="117" t="str">
        <f>'REGISTRATION fill in'!D17</f>
        <v xml:space="preserve">BMW 325 </v>
      </c>
      <c r="D16" s="118">
        <f>'REGISTRATION fill in'!E17</f>
        <v>110</v>
      </c>
      <c r="E16" s="119">
        <v>0</v>
      </c>
      <c r="F16" s="119">
        <v>0</v>
      </c>
      <c r="G16" s="119">
        <v>0</v>
      </c>
      <c r="H16" s="120">
        <f t="shared" si="0"/>
        <v>0</v>
      </c>
      <c r="I16" s="119">
        <v>0</v>
      </c>
      <c r="J16" s="119">
        <v>0</v>
      </c>
      <c r="K16" s="119">
        <v>0</v>
      </c>
      <c r="L16" s="120">
        <f t="shared" si="1"/>
        <v>0</v>
      </c>
      <c r="M16" s="119">
        <v>0</v>
      </c>
      <c r="N16" s="119">
        <v>0</v>
      </c>
      <c r="O16" s="119">
        <v>0</v>
      </c>
      <c r="P16" s="120">
        <f t="shared" si="2"/>
        <v>0</v>
      </c>
    </row>
    <row r="17" spans="1:16" s="121" customFormat="1" x14ac:dyDescent="0.25">
      <c r="A17" s="116">
        <v>8</v>
      </c>
      <c r="B17" s="117" t="str">
        <f>'REGISTRATION fill in'!C18</f>
        <v xml:space="preserve"> Justinas Pečiukonis </v>
      </c>
      <c r="C17" s="117" t="str">
        <f>'REGISTRATION fill in'!D18</f>
        <v xml:space="preserve">Bmw E30 330i </v>
      </c>
      <c r="D17" s="118">
        <f>'REGISTRATION fill in'!E18</f>
        <v>111</v>
      </c>
      <c r="E17" s="119">
        <v>38</v>
      </c>
      <c r="F17" s="119">
        <v>32</v>
      </c>
      <c r="G17" s="119">
        <v>30</v>
      </c>
      <c r="H17" s="120">
        <f t="shared" si="0"/>
        <v>100</v>
      </c>
      <c r="I17" s="119">
        <v>48</v>
      </c>
      <c r="J17" s="119">
        <v>55</v>
      </c>
      <c r="K17" s="119">
        <v>52</v>
      </c>
      <c r="L17" s="120">
        <f t="shared" si="1"/>
        <v>155</v>
      </c>
      <c r="M17" s="119">
        <v>0</v>
      </c>
      <c r="N17" s="119">
        <v>0</v>
      </c>
      <c r="O17" s="119">
        <v>0</v>
      </c>
      <c r="P17" s="120">
        <f t="shared" si="2"/>
        <v>0</v>
      </c>
    </row>
    <row r="18" spans="1:16" s="121" customFormat="1" x14ac:dyDescent="0.25">
      <c r="A18" s="116">
        <v>9</v>
      </c>
      <c r="B18" s="117" t="str">
        <f>'REGISTRATION fill in'!C19</f>
        <v xml:space="preserve"> Linas Kasjanovas </v>
      </c>
      <c r="C18" s="117" t="str">
        <f>'REGISTRATION fill in'!D19</f>
        <v xml:space="preserve">Mazda RX8 </v>
      </c>
      <c r="D18" s="118">
        <f>'REGISTRATION fill in'!E19</f>
        <v>112</v>
      </c>
      <c r="E18" s="119">
        <v>0</v>
      </c>
      <c r="F18" s="119">
        <v>0</v>
      </c>
      <c r="G18" s="119">
        <v>0</v>
      </c>
      <c r="H18" s="120">
        <f t="shared" si="0"/>
        <v>0</v>
      </c>
      <c r="I18" s="119">
        <v>0</v>
      </c>
      <c r="J18" s="119">
        <v>0</v>
      </c>
      <c r="K18" s="119">
        <v>0</v>
      </c>
      <c r="L18" s="120">
        <f t="shared" si="1"/>
        <v>0</v>
      </c>
      <c r="M18" s="119">
        <v>0</v>
      </c>
      <c r="N18" s="119">
        <v>0</v>
      </c>
      <c r="O18" s="119">
        <v>0</v>
      </c>
      <c r="P18" s="120">
        <f t="shared" si="2"/>
        <v>0</v>
      </c>
    </row>
    <row r="19" spans="1:16" s="139" customFormat="1" x14ac:dyDescent="0.25">
      <c r="A19" s="134">
        <v>10</v>
      </c>
      <c r="B19" s="135" t="str">
        <f>'REGISTRATION fill in'!C20</f>
        <v xml:space="preserve">Norbe Daunoravičius </v>
      </c>
      <c r="C19" s="135" t="str">
        <f>'REGISTRATION fill in'!D20</f>
        <v xml:space="preserve">BMW e30 </v>
      </c>
      <c r="D19" s="136">
        <f>'REGISTRATION fill in'!E20</f>
        <v>113</v>
      </c>
      <c r="E19" s="137">
        <v>84</v>
      </c>
      <c r="F19" s="137">
        <v>74</v>
      </c>
      <c r="G19" s="137">
        <v>65</v>
      </c>
      <c r="H19" s="138">
        <f t="shared" si="0"/>
        <v>223</v>
      </c>
      <c r="I19" s="137">
        <v>86</v>
      </c>
      <c r="J19" s="137">
        <v>89</v>
      </c>
      <c r="K19" s="137">
        <v>80</v>
      </c>
      <c r="L19" s="138">
        <f t="shared" si="1"/>
        <v>255</v>
      </c>
      <c r="M19" s="137">
        <v>92</v>
      </c>
      <c r="N19" s="137">
        <v>85</v>
      </c>
      <c r="O19" s="137">
        <v>85</v>
      </c>
      <c r="P19" s="138">
        <f t="shared" si="2"/>
        <v>262</v>
      </c>
    </row>
    <row r="20" spans="1:16" s="139" customFormat="1" x14ac:dyDescent="0.25">
      <c r="A20" s="134">
        <v>11</v>
      </c>
      <c r="B20" s="135" t="str">
        <f>'REGISTRATION fill in'!C21</f>
        <v xml:space="preserve">Egidijus Pečiukonis </v>
      </c>
      <c r="C20" s="135" t="str">
        <f>'REGISTRATION fill in'!D21</f>
        <v xml:space="preserve">Bmw E30 344 </v>
      </c>
      <c r="D20" s="136">
        <f>'REGISTRATION fill in'!E21</f>
        <v>114</v>
      </c>
      <c r="E20" s="137">
        <v>22</v>
      </c>
      <c r="F20" s="137">
        <v>25</v>
      </c>
      <c r="G20" s="137">
        <v>30</v>
      </c>
      <c r="H20" s="138">
        <f t="shared" si="0"/>
        <v>77</v>
      </c>
      <c r="I20" s="137">
        <v>30</v>
      </c>
      <c r="J20" s="137">
        <v>28</v>
      </c>
      <c r="K20" s="137">
        <v>30</v>
      </c>
      <c r="L20" s="138">
        <f t="shared" si="1"/>
        <v>88</v>
      </c>
      <c r="M20" s="137">
        <v>38</v>
      </c>
      <c r="N20" s="137">
        <v>35</v>
      </c>
      <c r="O20" s="137">
        <v>40</v>
      </c>
      <c r="P20" s="138">
        <f t="shared" si="2"/>
        <v>113</v>
      </c>
    </row>
    <row r="21" spans="1:16" s="139" customFormat="1" x14ac:dyDescent="0.25">
      <c r="A21" s="134">
        <v>12</v>
      </c>
      <c r="B21" s="135" t="str">
        <f>'REGISTRATION fill in'!C22</f>
        <v xml:space="preserve"> Aurimas Janeika </v>
      </c>
      <c r="C21" s="135" t="str">
        <f>'REGISTRATION fill in'!D22</f>
        <v xml:space="preserve">Bmw E30 </v>
      </c>
      <c r="D21" s="136">
        <f>'REGISTRATION fill in'!E22</f>
        <v>115</v>
      </c>
      <c r="E21" s="137">
        <v>24</v>
      </c>
      <c r="F21" s="137">
        <v>24</v>
      </c>
      <c r="G21" s="137">
        <v>25</v>
      </c>
      <c r="H21" s="138">
        <f t="shared" si="0"/>
        <v>73</v>
      </c>
      <c r="I21" s="137">
        <v>28</v>
      </c>
      <c r="J21" s="137">
        <v>30</v>
      </c>
      <c r="K21" s="137">
        <v>36</v>
      </c>
      <c r="L21" s="138">
        <f t="shared" si="1"/>
        <v>94</v>
      </c>
      <c r="M21" s="137">
        <v>0</v>
      </c>
      <c r="N21" s="137">
        <v>0</v>
      </c>
      <c r="O21" s="137">
        <v>0</v>
      </c>
      <c r="P21" s="138">
        <f t="shared" si="2"/>
        <v>0</v>
      </c>
    </row>
    <row r="22" spans="1:16" s="109" customFormat="1" x14ac:dyDescent="0.25">
      <c r="A22" s="104">
        <v>13</v>
      </c>
      <c r="B22" s="105" t="str">
        <f>'REGISTRATION fill in'!C23</f>
        <v xml:space="preserve"> Silvestras Bieliauskas</v>
      </c>
      <c r="C22" s="105" t="str">
        <f>'REGISTRATION fill in'!D23</f>
        <v>Bmw 340</v>
      </c>
      <c r="D22" s="106">
        <f>'REGISTRATION fill in'!E23</f>
        <v>116</v>
      </c>
      <c r="E22" s="107">
        <v>32</v>
      </c>
      <c r="F22" s="107">
        <v>35</v>
      </c>
      <c r="G22" s="107">
        <v>30</v>
      </c>
      <c r="H22" s="108">
        <f t="shared" si="0"/>
        <v>97</v>
      </c>
      <c r="I22" s="107">
        <v>18</v>
      </c>
      <c r="J22" s="107">
        <v>20</v>
      </c>
      <c r="K22" s="107">
        <v>25</v>
      </c>
      <c r="L22" s="108">
        <f t="shared" si="1"/>
        <v>63</v>
      </c>
      <c r="M22" s="107">
        <v>0</v>
      </c>
      <c r="N22" s="107">
        <v>0</v>
      </c>
      <c r="O22" s="107">
        <v>0</v>
      </c>
      <c r="P22" s="108">
        <f t="shared" si="2"/>
        <v>0</v>
      </c>
    </row>
    <row r="23" spans="1:16" s="109" customFormat="1" x14ac:dyDescent="0.25">
      <c r="A23" s="104">
        <v>14</v>
      </c>
      <c r="B23" s="105" t="str">
        <f>'REGISTRATION fill in'!C24</f>
        <v xml:space="preserve"> Paulius Karklelis </v>
      </c>
      <c r="C23" s="105" t="str">
        <f>'REGISTRATION fill in'!D24</f>
        <v xml:space="preserve">BMW e36 </v>
      </c>
      <c r="D23" s="106">
        <f>'REGISTRATION fill in'!E24</f>
        <v>117</v>
      </c>
      <c r="E23" s="107">
        <v>0</v>
      </c>
      <c r="F23" s="107">
        <v>0</v>
      </c>
      <c r="G23" s="107">
        <v>0</v>
      </c>
      <c r="H23" s="108">
        <f t="shared" si="0"/>
        <v>0</v>
      </c>
      <c r="I23" s="107">
        <v>0</v>
      </c>
      <c r="J23" s="107">
        <v>0</v>
      </c>
      <c r="K23" s="107">
        <v>0</v>
      </c>
      <c r="L23" s="108">
        <f t="shared" si="1"/>
        <v>0</v>
      </c>
      <c r="M23" s="107">
        <v>0</v>
      </c>
      <c r="N23" s="107">
        <v>0</v>
      </c>
      <c r="O23" s="107">
        <v>0</v>
      </c>
      <c r="P23" s="108">
        <f t="shared" si="2"/>
        <v>0</v>
      </c>
    </row>
    <row r="24" spans="1:16" s="109" customFormat="1" x14ac:dyDescent="0.25">
      <c r="A24" s="104">
        <v>15</v>
      </c>
      <c r="B24" s="105" t="str">
        <f>'REGISTRATION fill in'!C25</f>
        <v xml:space="preserve">Arūnas Černevičius </v>
      </c>
      <c r="C24" s="105" t="str">
        <f>'REGISTRATION fill in'!D25</f>
        <v xml:space="preserve">BMW e36 </v>
      </c>
      <c r="D24" s="106">
        <f>'REGISTRATION fill in'!E25</f>
        <v>119</v>
      </c>
      <c r="E24" s="107">
        <v>94</v>
      </c>
      <c r="F24" s="107">
        <v>90</v>
      </c>
      <c r="G24" s="107">
        <v>88</v>
      </c>
      <c r="H24" s="108">
        <f t="shared" si="0"/>
        <v>272</v>
      </c>
      <c r="I24" s="107">
        <v>0</v>
      </c>
      <c r="J24" s="107">
        <v>0</v>
      </c>
      <c r="K24" s="107">
        <v>0</v>
      </c>
      <c r="L24" s="108">
        <f t="shared" si="1"/>
        <v>0</v>
      </c>
      <c r="M24" s="107">
        <v>84</v>
      </c>
      <c r="N24" s="107">
        <v>75</v>
      </c>
      <c r="O24" s="107">
        <v>79</v>
      </c>
      <c r="P24" s="108">
        <f t="shared" si="2"/>
        <v>238</v>
      </c>
    </row>
    <row r="25" spans="1:16" s="109" customFormat="1" x14ac:dyDescent="0.25">
      <c r="A25" s="104">
        <v>16</v>
      </c>
      <c r="B25" s="105" t="str">
        <f>'REGISTRATION fill in'!C26</f>
        <v xml:space="preserve"> Egidijus Pečiukas </v>
      </c>
      <c r="C25" s="105" t="str">
        <f>'REGISTRATION fill in'!D26</f>
        <v xml:space="preserve">BMW </v>
      </c>
      <c r="D25" s="106">
        <f>'REGISTRATION fill in'!E26</f>
        <v>120</v>
      </c>
      <c r="E25" s="107">
        <v>0</v>
      </c>
      <c r="F25" s="107">
        <v>0</v>
      </c>
      <c r="G25" s="107">
        <v>0</v>
      </c>
      <c r="H25" s="108">
        <f t="shared" si="0"/>
        <v>0</v>
      </c>
      <c r="I25" s="107">
        <v>0</v>
      </c>
      <c r="J25" s="107">
        <v>0</v>
      </c>
      <c r="K25" s="107">
        <v>0</v>
      </c>
      <c r="L25" s="108">
        <f t="shared" si="1"/>
        <v>0</v>
      </c>
      <c r="M25" s="107">
        <v>0</v>
      </c>
      <c r="N25" s="107">
        <v>0</v>
      </c>
      <c r="O25" s="107">
        <v>0</v>
      </c>
      <c r="P25" s="108">
        <f t="shared" si="2"/>
        <v>0</v>
      </c>
    </row>
    <row r="26" spans="1:16" s="133" customFormat="1" x14ac:dyDescent="0.25">
      <c r="A26" s="128">
        <v>17</v>
      </c>
      <c r="B26" s="129" t="str">
        <f>'REGISTRATION fill in'!C27</f>
        <v xml:space="preserve"> Lukas Garalevicius </v>
      </c>
      <c r="C26" s="129" t="str">
        <f>'REGISTRATION fill in'!D27</f>
        <v xml:space="preserve">Nissan Turbo </v>
      </c>
      <c r="D26" s="130">
        <f>'REGISTRATION fill in'!E27</f>
        <v>122</v>
      </c>
      <c r="E26" s="131">
        <v>67</v>
      </c>
      <c r="F26" s="131">
        <v>65</v>
      </c>
      <c r="G26" s="131">
        <v>75</v>
      </c>
      <c r="H26" s="132">
        <f t="shared" si="0"/>
        <v>207</v>
      </c>
      <c r="I26" s="131">
        <v>52</v>
      </c>
      <c r="J26" s="131">
        <v>58</v>
      </c>
      <c r="K26" s="131">
        <v>45</v>
      </c>
      <c r="L26" s="132">
        <f t="shared" si="1"/>
        <v>155</v>
      </c>
      <c r="M26" s="131">
        <v>58</v>
      </c>
      <c r="N26" s="131">
        <v>56</v>
      </c>
      <c r="O26" s="131">
        <v>69</v>
      </c>
      <c r="P26" s="132">
        <f t="shared" si="2"/>
        <v>183</v>
      </c>
    </row>
    <row r="27" spans="1:16" s="54" customFormat="1" x14ac:dyDescent="0.25">
      <c r="A27" s="57">
        <v>18</v>
      </c>
      <c r="B27" s="140" t="str">
        <f>'REGISTRATION fill in'!C28</f>
        <v>Bernardas Iminavičius</v>
      </c>
      <c r="C27" s="140" t="str">
        <f>'REGISTRATION fill in'!D28</f>
        <v>BMW e46</v>
      </c>
      <c r="D27" s="141">
        <f>'REGISTRATION fill in'!E28</f>
        <v>123</v>
      </c>
      <c r="E27" s="142">
        <v>0</v>
      </c>
      <c r="F27" s="142">
        <v>0</v>
      </c>
      <c r="G27" s="142">
        <v>0</v>
      </c>
      <c r="H27" s="143">
        <f t="shared" si="0"/>
        <v>0</v>
      </c>
      <c r="I27" s="142">
        <v>0</v>
      </c>
      <c r="J27" s="142">
        <v>0</v>
      </c>
      <c r="K27" s="142">
        <v>0</v>
      </c>
      <c r="L27" s="143">
        <f t="shared" si="1"/>
        <v>0</v>
      </c>
      <c r="M27" s="142">
        <v>0</v>
      </c>
      <c r="N27" s="142">
        <v>0</v>
      </c>
      <c r="O27" s="142">
        <v>0</v>
      </c>
      <c r="P27" s="143">
        <f t="shared" si="2"/>
        <v>0</v>
      </c>
    </row>
    <row r="28" spans="1:16" s="127" customFormat="1" x14ac:dyDescent="0.25">
      <c r="A28" s="122">
        <v>19</v>
      </c>
      <c r="B28" s="123" t="str">
        <f>'REGISTRATION fill in'!C29</f>
        <v xml:space="preserve">Gediminas Ivanauskas </v>
      </c>
      <c r="C28" s="123" t="str">
        <f>'REGISTRATION fill in'!D29</f>
        <v xml:space="preserve">Nissan 200sx </v>
      </c>
      <c r="D28" s="124">
        <f>'REGISTRATION fill in'!E29</f>
        <v>125</v>
      </c>
      <c r="E28" s="125">
        <v>0</v>
      </c>
      <c r="F28" s="125">
        <v>0</v>
      </c>
      <c r="G28" s="125">
        <v>0</v>
      </c>
      <c r="H28" s="126">
        <f t="shared" si="0"/>
        <v>0</v>
      </c>
      <c r="I28" s="125">
        <v>0</v>
      </c>
      <c r="J28" s="125">
        <v>0</v>
      </c>
      <c r="K28" s="125">
        <v>0</v>
      </c>
      <c r="L28" s="126">
        <f t="shared" si="1"/>
        <v>0</v>
      </c>
      <c r="M28" s="125">
        <v>0</v>
      </c>
      <c r="N28" s="125">
        <v>0</v>
      </c>
      <c r="O28" s="125">
        <v>0</v>
      </c>
      <c r="P28" s="126">
        <f t="shared" si="2"/>
        <v>0</v>
      </c>
    </row>
    <row r="29" spans="1:16" s="115" customFormat="1" x14ac:dyDescent="0.25">
      <c r="A29" s="110">
        <v>20</v>
      </c>
      <c r="B29" s="111" t="str">
        <f>'REGISTRATION fill in'!C30</f>
        <v xml:space="preserve"> Igor Martynov </v>
      </c>
      <c r="C29" s="111" t="str">
        <f>'REGISTRATION fill in'!D30</f>
        <v xml:space="preserve">Bmw 340 </v>
      </c>
      <c r="D29" s="112">
        <f>'REGISTRATION fill in'!E30</f>
        <v>126</v>
      </c>
      <c r="E29" s="113">
        <v>54</v>
      </c>
      <c r="F29" s="113">
        <v>50</v>
      </c>
      <c r="G29" s="113">
        <v>52</v>
      </c>
      <c r="H29" s="114">
        <f t="shared" si="0"/>
        <v>156</v>
      </c>
      <c r="I29" s="113">
        <v>58</v>
      </c>
      <c r="J29" s="113">
        <v>62</v>
      </c>
      <c r="K29" s="113">
        <v>67</v>
      </c>
      <c r="L29" s="114">
        <f t="shared" si="1"/>
        <v>187</v>
      </c>
      <c r="M29" s="113">
        <v>64</v>
      </c>
      <c r="N29" s="113">
        <v>65</v>
      </c>
      <c r="O29" s="113">
        <v>60</v>
      </c>
      <c r="P29" s="114">
        <f t="shared" si="2"/>
        <v>189</v>
      </c>
    </row>
    <row r="30" spans="1:16" s="115" customFormat="1" x14ac:dyDescent="0.25">
      <c r="A30" s="110">
        <v>21</v>
      </c>
      <c r="B30" s="111" t="str">
        <f>'REGISTRATION fill in'!C31</f>
        <v xml:space="preserve">Aurimas Vaškelis </v>
      </c>
      <c r="C30" s="111" t="str">
        <f>'REGISTRATION fill in'!D31</f>
        <v xml:space="preserve">BMW e30 </v>
      </c>
      <c r="D30" s="112">
        <f>'REGISTRATION fill in'!E31</f>
        <v>127</v>
      </c>
      <c r="E30" s="113">
        <v>64</v>
      </c>
      <c r="F30" s="113">
        <v>60</v>
      </c>
      <c r="G30" s="113">
        <v>58</v>
      </c>
      <c r="H30" s="114">
        <f t="shared" si="0"/>
        <v>182</v>
      </c>
      <c r="I30" s="113">
        <v>72</v>
      </c>
      <c r="J30" s="113">
        <v>70</v>
      </c>
      <c r="K30" s="113">
        <v>75</v>
      </c>
      <c r="L30" s="114">
        <f t="shared" si="1"/>
        <v>217</v>
      </c>
      <c r="M30" s="113">
        <v>78</v>
      </c>
      <c r="N30" s="113">
        <v>78</v>
      </c>
      <c r="O30" s="113">
        <v>85</v>
      </c>
      <c r="P30" s="114">
        <f t="shared" si="2"/>
        <v>241</v>
      </c>
    </row>
    <row r="31" spans="1:16" s="149" customFormat="1" x14ac:dyDescent="0.25">
      <c r="A31" s="144">
        <v>22</v>
      </c>
      <c r="B31" s="145" t="str">
        <f>'REGISTRATION fill in'!C32</f>
        <v xml:space="preserve"> Donatas Urbanavicius </v>
      </c>
      <c r="C31" s="145" t="str">
        <f>'REGISTRATION fill in'!D32</f>
        <v xml:space="preserve">Toyota Supra </v>
      </c>
      <c r="D31" s="146">
        <f>'REGISTRATION fill in'!E32</f>
        <v>128</v>
      </c>
      <c r="E31" s="147">
        <v>0</v>
      </c>
      <c r="F31" s="147">
        <v>0</v>
      </c>
      <c r="G31" s="147">
        <v>0</v>
      </c>
      <c r="H31" s="148">
        <f t="shared" si="0"/>
        <v>0</v>
      </c>
      <c r="I31" s="147">
        <v>0</v>
      </c>
      <c r="J31" s="147">
        <v>0</v>
      </c>
      <c r="K31" s="147">
        <v>0</v>
      </c>
      <c r="L31" s="148">
        <f t="shared" si="1"/>
        <v>0</v>
      </c>
      <c r="M31" s="147">
        <v>0</v>
      </c>
      <c r="N31" s="147">
        <v>0</v>
      </c>
      <c r="O31" s="147">
        <v>0</v>
      </c>
      <c r="P31" s="148">
        <f t="shared" si="2"/>
        <v>0</v>
      </c>
    </row>
    <row r="32" spans="1:16" s="149" customFormat="1" x14ac:dyDescent="0.25">
      <c r="A32" s="144">
        <v>23</v>
      </c>
      <c r="B32" s="145" t="str">
        <f>'REGISTRATION fill in'!C33</f>
        <v xml:space="preserve"> Ignas Klimavičius </v>
      </c>
      <c r="C32" s="145" t="str">
        <f>'REGISTRATION fill in'!D33</f>
        <v xml:space="preserve">BMW E30 </v>
      </c>
      <c r="D32" s="146">
        <f>'REGISTRATION fill in'!E33</f>
        <v>130</v>
      </c>
      <c r="E32" s="147">
        <v>38</v>
      </c>
      <c r="F32" s="147">
        <v>30</v>
      </c>
      <c r="G32" s="147">
        <v>35</v>
      </c>
      <c r="H32" s="148">
        <f t="shared" si="0"/>
        <v>103</v>
      </c>
      <c r="I32" s="147">
        <v>48</v>
      </c>
      <c r="J32" s="147">
        <v>40</v>
      </c>
      <c r="K32" s="147">
        <v>30</v>
      </c>
      <c r="L32" s="148">
        <f t="shared" si="1"/>
        <v>118</v>
      </c>
      <c r="M32" s="147">
        <v>0</v>
      </c>
      <c r="N32" s="147">
        <v>0</v>
      </c>
      <c r="O32" s="147">
        <v>0</v>
      </c>
      <c r="P32" s="148">
        <f t="shared" si="2"/>
        <v>0</v>
      </c>
    </row>
    <row r="33" spans="1:16" s="54" customFormat="1" x14ac:dyDescent="0.25">
      <c r="A33" s="57">
        <v>24</v>
      </c>
      <c r="B33" s="140" t="str">
        <f>'REGISTRATION fill in'!C34</f>
        <v xml:space="preserve">Ignas Daunoravičius </v>
      </c>
      <c r="C33" s="140" t="str">
        <f>'REGISTRATION fill in'!D34</f>
        <v xml:space="preserve">BMW e30 </v>
      </c>
      <c r="D33" s="141">
        <f>'REGISTRATION fill in'!E34</f>
        <v>134</v>
      </c>
      <c r="E33" s="142">
        <v>52</v>
      </c>
      <c r="F33" s="142">
        <v>60</v>
      </c>
      <c r="G33" s="142">
        <v>68</v>
      </c>
      <c r="H33" s="143">
        <f t="shared" si="0"/>
        <v>180</v>
      </c>
      <c r="I33" s="142">
        <v>0</v>
      </c>
      <c r="J33" s="142">
        <v>0</v>
      </c>
      <c r="K33" s="142">
        <v>0</v>
      </c>
      <c r="L33" s="143">
        <f t="shared" si="1"/>
        <v>0</v>
      </c>
      <c r="M33" s="142">
        <v>54</v>
      </c>
      <c r="N33" s="142">
        <v>68</v>
      </c>
      <c r="O33" s="142">
        <v>75</v>
      </c>
      <c r="P33" s="143">
        <f t="shared" si="2"/>
        <v>197</v>
      </c>
    </row>
    <row r="34" spans="1:16" s="155" customFormat="1" x14ac:dyDescent="0.25">
      <c r="A34" s="150">
        <v>25</v>
      </c>
      <c r="B34" s="151" t="str">
        <f>'REGISTRATION fill in'!C35</f>
        <v xml:space="preserve">Valdas Vindžigelskis </v>
      </c>
      <c r="C34" s="151" t="str">
        <f>'REGISTRATION fill in'!D35</f>
        <v>BMW e30</v>
      </c>
      <c r="D34" s="152">
        <f>'REGISTRATION fill in'!E35</f>
        <v>136</v>
      </c>
      <c r="E34" s="153">
        <v>0</v>
      </c>
      <c r="F34" s="153">
        <v>0</v>
      </c>
      <c r="G34" s="153">
        <v>0</v>
      </c>
      <c r="H34" s="154">
        <f t="shared" si="0"/>
        <v>0</v>
      </c>
      <c r="I34" s="153">
        <v>52</v>
      </c>
      <c r="J34" s="153">
        <v>55</v>
      </c>
      <c r="K34" s="153">
        <v>65</v>
      </c>
      <c r="L34" s="154">
        <f t="shared" si="1"/>
        <v>172</v>
      </c>
      <c r="M34" s="153">
        <v>0</v>
      </c>
      <c r="N34" s="153">
        <v>0</v>
      </c>
      <c r="O34" s="153">
        <v>0</v>
      </c>
      <c r="P34" s="154">
        <f t="shared" si="2"/>
        <v>0</v>
      </c>
    </row>
    <row r="35" spans="1:16" s="54" customFormat="1" x14ac:dyDescent="0.25">
      <c r="A35" s="57">
        <v>26</v>
      </c>
      <c r="B35" s="140" t="str">
        <f>'REGISTRATION fill in'!C36</f>
        <v xml:space="preserve">Tomas Makarevičius </v>
      </c>
      <c r="C35" s="140" t="str">
        <f>'REGISTRATION fill in'!D36</f>
        <v xml:space="preserve">Nissan S14 </v>
      </c>
      <c r="D35" s="141">
        <f>'REGISTRATION fill in'!E36</f>
        <v>150</v>
      </c>
      <c r="E35" s="142">
        <v>0</v>
      </c>
      <c r="F35" s="142">
        <v>0</v>
      </c>
      <c r="G35" s="142">
        <v>0</v>
      </c>
      <c r="H35" s="143">
        <f t="shared" si="0"/>
        <v>0</v>
      </c>
      <c r="I35" s="142">
        <v>0</v>
      </c>
      <c r="J35" s="142">
        <v>0</v>
      </c>
      <c r="K35" s="142">
        <v>0</v>
      </c>
      <c r="L35" s="143">
        <f t="shared" si="1"/>
        <v>0</v>
      </c>
      <c r="M35" s="142">
        <v>0</v>
      </c>
      <c r="N35" s="142">
        <v>0</v>
      </c>
      <c r="O35" s="142">
        <v>0</v>
      </c>
      <c r="P35" s="143">
        <f t="shared" si="2"/>
        <v>0</v>
      </c>
    </row>
    <row r="36" spans="1:16" s="54" customFormat="1" x14ac:dyDescent="0.25">
      <c r="A36" s="57">
        <v>27</v>
      </c>
      <c r="B36" s="140" t="str">
        <f>'REGISTRATION fill in'!C37</f>
        <v xml:space="preserve"> Arnas Kazokevičius </v>
      </c>
      <c r="C36" s="140" t="str">
        <f>'REGISTRATION fill in'!D37</f>
        <v xml:space="preserve">Nissan 200sx </v>
      </c>
      <c r="D36" s="141">
        <f>'REGISTRATION fill in'!E37</f>
        <v>155</v>
      </c>
      <c r="E36" s="142">
        <v>0</v>
      </c>
      <c r="F36" s="142">
        <v>0</v>
      </c>
      <c r="G36" s="142">
        <v>0</v>
      </c>
      <c r="H36" s="143">
        <f t="shared" si="0"/>
        <v>0</v>
      </c>
      <c r="I36" s="142">
        <v>0</v>
      </c>
      <c r="J36" s="142">
        <v>0</v>
      </c>
      <c r="K36" s="142">
        <v>0</v>
      </c>
      <c r="L36" s="143">
        <f t="shared" si="1"/>
        <v>0</v>
      </c>
      <c r="M36" s="142">
        <v>0</v>
      </c>
      <c r="N36" s="142">
        <v>0</v>
      </c>
      <c r="O36" s="142">
        <v>0</v>
      </c>
      <c r="P36" s="143">
        <f t="shared" si="2"/>
        <v>0</v>
      </c>
    </row>
    <row r="37" spans="1:16" x14ac:dyDescent="0.25">
      <c r="A37" s="3">
        <v>28</v>
      </c>
      <c r="B37" s="8">
        <f>'REGISTRATION fill in'!C38</f>
        <v>0</v>
      </c>
      <c r="C37" s="8">
        <f>'REGISTRATION fill in'!D38</f>
        <v>0</v>
      </c>
      <c r="D37" s="44">
        <f>'REGISTRATION fill in'!E38</f>
        <v>0</v>
      </c>
      <c r="E37" s="10">
        <v>0</v>
      </c>
      <c r="F37" s="10">
        <v>0</v>
      </c>
      <c r="G37" s="10">
        <v>0</v>
      </c>
      <c r="H37" s="48">
        <f t="shared" si="0"/>
        <v>0</v>
      </c>
      <c r="I37" s="10">
        <v>0</v>
      </c>
      <c r="J37" s="10">
        <v>0</v>
      </c>
      <c r="K37" s="10">
        <v>0</v>
      </c>
      <c r="L37" s="48">
        <f t="shared" si="1"/>
        <v>0</v>
      </c>
      <c r="M37" s="10">
        <v>0</v>
      </c>
      <c r="N37" s="10">
        <v>0</v>
      </c>
      <c r="O37" s="10">
        <v>0</v>
      </c>
      <c r="P37" s="48">
        <f t="shared" si="2"/>
        <v>0</v>
      </c>
    </row>
    <row r="38" spans="1:16" x14ac:dyDescent="0.25">
      <c r="A38" s="3">
        <v>29</v>
      </c>
      <c r="B38" s="8">
        <f>'REGISTRATION fill in'!C39</f>
        <v>0</v>
      </c>
      <c r="C38" s="8">
        <f>'REGISTRATION fill in'!D39</f>
        <v>0</v>
      </c>
      <c r="D38" s="44">
        <f>'REGISTRATION fill in'!E39</f>
        <v>0</v>
      </c>
      <c r="E38" s="10">
        <v>0</v>
      </c>
      <c r="F38" s="10">
        <v>0</v>
      </c>
      <c r="G38" s="10">
        <v>0</v>
      </c>
      <c r="H38" s="48">
        <f t="shared" si="0"/>
        <v>0</v>
      </c>
      <c r="I38" s="10">
        <v>0</v>
      </c>
      <c r="J38" s="10">
        <v>0</v>
      </c>
      <c r="K38" s="10">
        <v>0</v>
      </c>
      <c r="L38" s="48">
        <f t="shared" si="1"/>
        <v>0</v>
      </c>
      <c r="M38" s="10">
        <v>0</v>
      </c>
      <c r="N38" s="10">
        <v>0</v>
      </c>
      <c r="O38" s="10">
        <v>0</v>
      </c>
      <c r="P38" s="48">
        <f t="shared" si="2"/>
        <v>0</v>
      </c>
    </row>
    <row r="39" spans="1:16" x14ac:dyDescent="0.25">
      <c r="A39" s="3">
        <v>30</v>
      </c>
      <c r="B39" s="8">
        <f>'REGISTRATION fill in'!C40</f>
        <v>0</v>
      </c>
      <c r="C39" s="8">
        <f>'REGISTRATION fill in'!D40</f>
        <v>0</v>
      </c>
      <c r="D39" s="44">
        <f>'REGISTRATION fill in'!E40</f>
        <v>0</v>
      </c>
      <c r="E39" s="10">
        <v>0</v>
      </c>
      <c r="F39" s="10">
        <v>0</v>
      </c>
      <c r="G39" s="10">
        <v>0</v>
      </c>
      <c r="H39" s="48">
        <f t="shared" si="0"/>
        <v>0</v>
      </c>
      <c r="I39" s="10">
        <v>0</v>
      </c>
      <c r="J39" s="10">
        <v>0</v>
      </c>
      <c r="K39" s="10">
        <v>0</v>
      </c>
      <c r="L39" s="48">
        <f t="shared" si="1"/>
        <v>0</v>
      </c>
      <c r="M39" s="10">
        <v>0</v>
      </c>
      <c r="N39" s="10">
        <v>0</v>
      </c>
      <c r="O39" s="10">
        <v>0</v>
      </c>
      <c r="P39" s="48">
        <f t="shared" si="2"/>
        <v>0</v>
      </c>
    </row>
    <row r="40" spans="1:16" x14ac:dyDescent="0.25">
      <c r="A40" s="3">
        <v>31</v>
      </c>
      <c r="B40" s="8">
        <f>'REGISTRATION fill in'!C41</f>
        <v>0</v>
      </c>
      <c r="C40" s="8">
        <f>'REGISTRATION fill in'!D41</f>
        <v>0</v>
      </c>
      <c r="D40" s="44">
        <f>'REGISTRATION fill in'!E41</f>
        <v>0</v>
      </c>
      <c r="E40" s="10">
        <v>0</v>
      </c>
      <c r="F40" s="10">
        <v>0</v>
      </c>
      <c r="G40" s="10">
        <v>0</v>
      </c>
      <c r="H40" s="48">
        <f t="shared" si="0"/>
        <v>0</v>
      </c>
      <c r="I40" s="10">
        <v>0</v>
      </c>
      <c r="J40" s="10">
        <v>0</v>
      </c>
      <c r="K40" s="10">
        <v>0</v>
      </c>
      <c r="L40" s="48">
        <f t="shared" si="1"/>
        <v>0</v>
      </c>
      <c r="M40" s="10">
        <v>0</v>
      </c>
      <c r="N40" s="10">
        <v>0</v>
      </c>
      <c r="O40" s="10">
        <v>0</v>
      </c>
      <c r="P40" s="48">
        <f t="shared" si="2"/>
        <v>0</v>
      </c>
    </row>
    <row r="41" spans="1:16" x14ac:dyDescent="0.25">
      <c r="A41" s="3">
        <v>32</v>
      </c>
      <c r="B41" s="8">
        <f>'REGISTRATION fill in'!C42</f>
        <v>0</v>
      </c>
      <c r="C41" s="8">
        <f>'REGISTRATION fill in'!D42</f>
        <v>0</v>
      </c>
      <c r="D41" s="44">
        <f>'REGISTRATION fill in'!E42</f>
        <v>0</v>
      </c>
      <c r="E41" s="10">
        <v>0</v>
      </c>
      <c r="F41" s="10">
        <v>0</v>
      </c>
      <c r="G41" s="10">
        <v>0</v>
      </c>
      <c r="H41" s="48">
        <f t="shared" si="0"/>
        <v>0</v>
      </c>
      <c r="I41" s="10">
        <v>0</v>
      </c>
      <c r="J41" s="10">
        <v>0</v>
      </c>
      <c r="K41" s="10">
        <v>0</v>
      </c>
      <c r="L41" s="48">
        <f t="shared" si="1"/>
        <v>0</v>
      </c>
      <c r="M41" s="10">
        <v>0</v>
      </c>
      <c r="N41" s="10">
        <v>0</v>
      </c>
      <c r="O41" s="10">
        <v>0</v>
      </c>
      <c r="P41" s="48">
        <f t="shared" si="2"/>
        <v>0</v>
      </c>
    </row>
    <row r="42" spans="1:16" x14ac:dyDescent="0.25">
      <c r="A42" s="3">
        <v>33</v>
      </c>
      <c r="B42" s="8">
        <f>'REGISTRATION fill in'!C43</f>
        <v>0</v>
      </c>
      <c r="C42" s="8">
        <f>'REGISTRATION fill in'!D43</f>
        <v>0</v>
      </c>
      <c r="D42" s="44">
        <f>'REGISTRATION fill in'!E43</f>
        <v>0</v>
      </c>
      <c r="E42" s="10">
        <v>0</v>
      </c>
      <c r="F42" s="10">
        <v>0</v>
      </c>
      <c r="G42" s="10">
        <v>0</v>
      </c>
      <c r="H42" s="48">
        <f t="shared" si="0"/>
        <v>0</v>
      </c>
      <c r="I42" s="10">
        <v>0</v>
      </c>
      <c r="J42" s="10">
        <v>0</v>
      </c>
      <c r="K42" s="10">
        <v>0</v>
      </c>
      <c r="L42" s="48">
        <f t="shared" si="1"/>
        <v>0</v>
      </c>
      <c r="M42" s="10">
        <v>0</v>
      </c>
      <c r="N42" s="10">
        <v>0</v>
      </c>
      <c r="O42" s="10">
        <v>0</v>
      </c>
      <c r="P42" s="48">
        <f t="shared" si="2"/>
        <v>0</v>
      </c>
    </row>
    <row r="43" spans="1:16" x14ac:dyDescent="0.25">
      <c r="A43" s="3">
        <v>34</v>
      </c>
      <c r="B43" s="8">
        <f>'REGISTRATION fill in'!C44</f>
        <v>0</v>
      </c>
      <c r="C43" s="8">
        <f>'REGISTRATION fill in'!D44</f>
        <v>0</v>
      </c>
      <c r="D43" s="44">
        <f>'REGISTRATION fill in'!E44</f>
        <v>0</v>
      </c>
      <c r="E43" s="10">
        <v>0</v>
      </c>
      <c r="F43" s="10">
        <v>0</v>
      </c>
      <c r="G43" s="10">
        <v>0</v>
      </c>
      <c r="H43" s="48">
        <f t="shared" si="0"/>
        <v>0</v>
      </c>
      <c r="I43" s="10">
        <v>0</v>
      </c>
      <c r="J43" s="10">
        <v>0</v>
      </c>
      <c r="K43" s="10">
        <v>0</v>
      </c>
      <c r="L43" s="48">
        <f t="shared" si="1"/>
        <v>0</v>
      </c>
      <c r="M43" s="10">
        <v>0</v>
      </c>
      <c r="N43" s="10">
        <v>0</v>
      </c>
      <c r="O43" s="10">
        <v>0</v>
      </c>
      <c r="P43" s="48">
        <f t="shared" si="2"/>
        <v>0</v>
      </c>
    </row>
    <row r="44" spans="1:16" x14ac:dyDescent="0.25">
      <c r="A44" s="3">
        <v>35</v>
      </c>
      <c r="B44" s="8">
        <f>'REGISTRATION fill in'!C45</f>
        <v>0</v>
      </c>
      <c r="C44" s="8">
        <f>'REGISTRATION fill in'!D45</f>
        <v>0</v>
      </c>
      <c r="D44" s="44">
        <f>'REGISTRATION fill in'!E45</f>
        <v>0</v>
      </c>
      <c r="E44" s="10">
        <v>0</v>
      </c>
      <c r="F44" s="10">
        <v>0</v>
      </c>
      <c r="G44" s="10">
        <v>0</v>
      </c>
      <c r="H44" s="48">
        <f t="shared" si="0"/>
        <v>0</v>
      </c>
      <c r="I44" s="10">
        <v>0</v>
      </c>
      <c r="J44" s="10">
        <v>0</v>
      </c>
      <c r="K44" s="10">
        <v>0</v>
      </c>
      <c r="L44" s="48">
        <f t="shared" si="1"/>
        <v>0</v>
      </c>
      <c r="M44" s="10">
        <v>0</v>
      </c>
      <c r="N44" s="10">
        <v>0</v>
      </c>
      <c r="O44" s="10">
        <v>0</v>
      </c>
      <c r="P44" s="48">
        <f t="shared" si="2"/>
        <v>0</v>
      </c>
    </row>
    <row r="45" spans="1:16" x14ac:dyDescent="0.25">
      <c r="A45" s="3">
        <v>36</v>
      </c>
      <c r="B45" s="8">
        <f>'REGISTRATION fill in'!C46</f>
        <v>0</v>
      </c>
      <c r="C45" s="8">
        <f>'REGISTRATION fill in'!D46</f>
        <v>0</v>
      </c>
      <c r="D45" s="44">
        <f>'REGISTRATION fill in'!E46</f>
        <v>0</v>
      </c>
      <c r="E45" s="10">
        <v>0</v>
      </c>
      <c r="F45" s="10">
        <v>0</v>
      </c>
      <c r="G45" s="10">
        <v>0</v>
      </c>
      <c r="H45" s="48">
        <f t="shared" si="0"/>
        <v>0</v>
      </c>
      <c r="I45" s="10">
        <v>0</v>
      </c>
      <c r="J45" s="10">
        <v>0</v>
      </c>
      <c r="K45" s="10">
        <v>0</v>
      </c>
      <c r="L45" s="48">
        <f t="shared" si="1"/>
        <v>0</v>
      </c>
      <c r="M45" s="10">
        <v>0</v>
      </c>
      <c r="N45" s="10">
        <v>0</v>
      </c>
      <c r="O45" s="10">
        <v>0</v>
      </c>
      <c r="P45" s="48">
        <f t="shared" si="2"/>
        <v>0</v>
      </c>
    </row>
    <row r="46" spans="1:16" x14ac:dyDescent="0.25">
      <c r="A46" s="3">
        <v>37</v>
      </c>
      <c r="B46" s="8">
        <f>'REGISTRATION fill in'!C47</f>
        <v>0</v>
      </c>
      <c r="C46" s="8">
        <f>'REGISTRATION fill in'!D47</f>
        <v>0</v>
      </c>
      <c r="D46" s="44">
        <f>'REGISTRATION fill in'!E47</f>
        <v>0</v>
      </c>
      <c r="E46" s="10">
        <v>0</v>
      </c>
      <c r="F46" s="10">
        <v>0</v>
      </c>
      <c r="G46" s="10">
        <v>0</v>
      </c>
      <c r="H46" s="48">
        <f t="shared" si="0"/>
        <v>0</v>
      </c>
      <c r="I46" s="10">
        <v>0</v>
      </c>
      <c r="J46" s="10">
        <v>0</v>
      </c>
      <c r="K46" s="10">
        <v>0</v>
      </c>
      <c r="L46" s="48">
        <f t="shared" si="1"/>
        <v>0</v>
      </c>
      <c r="M46" s="10">
        <v>0</v>
      </c>
      <c r="N46" s="10">
        <v>0</v>
      </c>
      <c r="O46" s="10">
        <v>0</v>
      </c>
      <c r="P46" s="48">
        <f t="shared" si="2"/>
        <v>0</v>
      </c>
    </row>
    <row r="47" spans="1:16" x14ac:dyDescent="0.25">
      <c r="A47" s="3">
        <v>38</v>
      </c>
      <c r="B47" s="8">
        <f>'REGISTRATION fill in'!C48</f>
        <v>0</v>
      </c>
      <c r="C47" s="8">
        <f>'REGISTRATION fill in'!D48</f>
        <v>0</v>
      </c>
      <c r="D47" s="44">
        <f>'REGISTRATION fill in'!E48</f>
        <v>0</v>
      </c>
      <c r="E47" s="10">
        <v>0</v>
      </c>
      <c r="F47" s="10">
        <v>0</v>
      </c>
      <c r="G47" s="10">
        <v>0</v>
      </c>
      <c r="H47" s="48">
        <f t="shared" si="0"/>
        <v>0</v>
      </c>
      <c r="I47" s="10">
        <v>0</v>
      </c>
      <c r="J47" s="10">
        <v>0</v>
      </c>
      <c r="K47" s="10">
        <v>0</v>
      </c>
      <c r="L47" s="48">
        <f t="shared" si="1"/>
        <v>0</v>
      </c>
      <c r="M47" s="10">
        <v>0</v>
      </c>
      <c r="N47" s="10">
        <v>0</v>
      </c>
      <c r="O47" s="10">
        <v>0</v>
      </c>
      <c r="P47" s="48">
        <f t="shared" si="2"/>
        <v>0</v>
      </c>
    </row>
    <row r="48" spans="1:16" x14ac:dyDescent="0.25">
      <c r="A48" s="3">
        <v>39</v>
      </c>
      <c r="B48" s="8">
        <f>'REGISTRATION fill in'!C49</f>
        <v>0</v>
      </c>
      <c r="C48" s="8">
        <f>'REGISTRATION fill in'!D49</f>
        <v>0</v>
      </c>
      <c r="D48" s="44">
        <f>'REGISTRATION fill in'!E49</f>
        <v>0</v>
      </c>
      <c r="E48" s="10">
        <v>0</v>
      </c>
      <c r="F48" s="10">
        <v>0</v>
      </c>
      <c r="G48" s="10">
        <v>0</v>
      </c>
      <c r="H48" s="48">
        <f t="shared" si="0"/>
        <v>0</v>
      </c>
      <c r="I48" s="10">
        <v>0</v>
      </c>
      <c r="J48" s="10">
        <v>0</v>
      </c>
      <c r="K48" s="10">
        <v>0</v>
      </c>
      <c r="L48" s="48">
        <f t="shared" si="1"/>
        <v>0</v>
      </c>
      <c r="M48" s="10">
        <v>0</v>
      </c>
      <c r="N48" s="10">
        <v>0</v>
      </c>
      <c r="O48" s="10">
        <v>0</v>
      </c>
      <c r="P48" s="48">
        <f t="shared" si="2"/>
        <v>0</v>
      </c>
    </row>
    <row r="49" spans="1:16" x14ac:dyDescent="0.25">
      <c r="A49" s="3">
        <v>40</v>
      </c>
      <c r="B49" s="8">
        <f>'REGISTRATION fill in'!C50</f>
        <v>0</v>
      </c>
      <c r="C49" s="8">
        <f>'REGISTRATION fill in'!D50</f>
        <v>0</v>
      </c>
      <c r="D49" s="44">
        <f>'REGISTRATION fill in'!E50</f>
        <v>0</v>
      </c>
      <c r="E49" s="10">
        <v>0</v>
      </c>
      <c r="F49" s="10">
        <v>0</v>
      </c>
      <c r="G49" s="10">
        <v>0</v>
      </c>
      <c r="H49" s="48">
        <f t="shared" si="0"/>
        <v>0</v>
      </c>
      <c r="I49" s="10">
        <v>0</v>
      </c>
      <c r="J49" s="10">
        <v>0</v>
      </c>
      <c r="K49" s="10">
        <v>0</v>
      </c>
      <c r="L49" s="48">
        <f t="shared" si="1"/>
        <v>0</v>
      </c>
      <c r="M49" s="10">
        <v>0</v>
      </c>
      <c r="N49" s="10">
        <v>0</v>
      </c>
      <c r="O49" s="10">
        <v>0</v>
      </c>
      <c r="P49" s="48">
        <f t="shared" si="2"/>
        <v>0</v>
      </c>
    </row>
    <row r="50" spans="1:16" x14ac:dyDescent="0.25">
      <c r="A50" s="3">
        <v>41</v>
      </c>
      <c r="B50" s="8">
        <f>'REGISTRATION fill in'!C51</f>
        <v>0</v>
      </c>
      <c r="C50" s="8">
        <f>'REGISTRATION fill in'!D51</f>
        <v>0</v>
      </c>
      <c r="D50" s="44">
        <f>'REGISTRATION fill in'!E51</f>
        <v>0</v>
      </c>
      <c r="E50" s="10">
        <v>0</v>
      </c>
      <c r="F50" s="10">
        <v>0</v>
      </c>
      <c r="G50" s="10">
        <v>0</v>
      </c>
      <c r="H50" s="48">
        <f t="shared" si="0"/>
        <v>0</v>
      </c>
      <c r="I50" s="10">
        <v>0</v>
      </c>
      <c r="J50" s="10">
        <v>0</v>
      </c>
      <c r="K50" s="10">
        <v>0</v>
      </c>
      <c r="L50" s="48">
        <f t="shared" si="1"/>
        <v>0</v>
      </c>
      <c r="M50" s="10">
        <v>0</v>
      </c>
      <c r="N50" s="10">
        <v>0</v>
      </c>
      <c r="O50" s="10">
        <v>0</v>
      </c>
      <c r="P50" s="48">
        <f t="shared" si="2"/>
        <v>0</v>
      </c>
    </row>
    <row r="51" spans="1:16" x14ac:dyDescent="0.25">
      <c r="A51" s="3">
        <v>42</v>
      </c>
      <c r="B51" s="8">
        <f>'REGISTRATION fill in'!C52</f>
        <v>0</v>
      </c>
      <c r="C51" s="8">
        <f>'REGISTRATION fill in'!D52</f>
        <v>0</v>
      </c>
      <c r="D51" s="44">
        <f>'REGISTRATION fill in'!E52</f>
        <v>0</v>
      </c>
      <c r="E51" s="10">
        <v>0</v>
      </c>
      <c r="F51" s="10">
        <v>0</v>
      </c>
      <c r="G51" s="10">
        <v>0</v>
      </c>
      <c r="H51" s="48">
        <f t="shared" si="0"/>
        <v>0</v>
      </c>
      <c r="I51" s="10">
        <v>0</v>
      </c>
      <c r="J51" s="10">
        <v>0</v>
      </c>
      <c r="K51" s="10">
        <v>0</v>
      </c>
      <c r="L51" s="48">
        <f t="shared" si="1"/>
        <v>0</v>
      </c>
      <c r="M51" s="10">
        <v>0</v>
      </c>
      <c r="N51" s="10">
        <v>0</v>
      </c>
      <c r="O51" s="10">
        <v>0</v>
      </c>
      <c r="P51" s="48">
        <f t="shared" si="2"/>
        <v>0</v>
      </c>
    </row>
    <row r="52" spans="1:16" x14ac:dyDescent="0.25">
      <c r="A52" s="3">
        <v>43</v>
      </c>
      <c r="B52" s="8">
        <f>'REGISTRATION fill in'!C53</f>
        <v>0</v>
      </c>
      <c r="C52" s="8">
        <f>'REGISTRATION fill in'!D53</f>
        <v>0</v>
      </c>
      <c r="D52" s="44">
        <f>'REGISTRATION fill in'!E53</f>
        <v>0</v>
      </c>
      <c r="E52" s="10">
        <v>0</v>
      </c>
      <c r="F52" s="10">
        <v>0</v>
      </c>
      <c r="G52" s="10">
        <v>0</v>
      </c>
      <c r="H52" s="48">
        <f t="shared" si="0"/>
        <v>0</v>
      </c>
      <c r="I52" s="10">
        <v>0</v>
      </c>
      <c r="J52" s="10">
        <v>0</v>
      </c>
      <c r="K52" s="10">
        <v>0</v>
      </c>
      <c r="L52" s="48">
        <f t="shared" si="1"/>
        <v>0</v>
      </c>
      <c r="M52" s="10">
        <v>0</v>
      </c>
      <c r="N52" s="10">
        <v>0</v>
      </c>
      <c r="O52" s="10">
        <v>0</v>
      </c>
      <c r="P52" s="48">
        <f t="shared" si="2"/>
        <v>0</v>
      </c>
    </row>
    <row r="53" spans="1:16" x14ac:dyDescent="0.25">
      <c r="A53" s="3">
        <v>44</v>
      </c>
      <c r="B53" s="8">
        <f>'REGISTRATION fill in'!C54</f>
        <v>0</v>
      </c>
      <c r="C53" s="8">
        <f>'REGISTRATION fill in'!D54</f>
        <v>0</v>
      </c>
      <c r="D53" s="44">
        <f>'REGISTRATION fill in'!E54</f>
        <v>0</v>
      </c>
      <c r="E53" s="10">
        <v>0</v>
      </c>
      <c r="F53" s="10">
        <v>0</v>
      </c>
      <c r="G53" s="10">
        <v>0</v>
      </c>
      <c r="H53" s="48">
        <f t="shared" si="0"/>
        <v>0</v>
      </c>
      <c r="I53" s="10">
        <v>0</v>
      </c>
      <c r="J53" s="10">
        <v>0</v>
      </c>
      <c r="K53" s="10">
        <v>0</v>
      </c>
      <c r="L53" s="48">
        <f t="shared" si="1"/>
        <v>0</v>
      </c>
      <c r="M53" s="10">
        <v>0</v>
      </c>
      <c r="N53" s="10">
        <v>0</v>
      </c>
      <c r="O53" s="10">
        <v>0</v>
      </c>
      <c r="P53" s="48">
        <f t="shared" si="2"/>
        <v>0</v>
      </c>
    </row>
    <row r="54" spans="1:16" x14ac:dyDescent="0.25">
      <c r="A54" s="3">
        <v>45</v>
      </c>
      <c r="B54" s="8">
        <f>'REGISTRATION fill in'!C55</f>
        <v>0</v>
      </c>
      <c r="C54" s="8">
        <f>'REGISTRATION fill in'!D55</f>
        <v>0</v>
      </c>
      <c r="D54" s="44">
        <f>'REGISTRATION fill in'!E55</f>
        <v>0</v>
      </c>
      <c r="E54" s="10">
        <v>0</v>
      </c>
      <c r="F54" s="10">
        <v>0</v>
      </c>
      <c r="G54" s="10">
        <v>0</v>
      </c>
      <c r="H54" s="48">
        <f t="shared" si="0"/>
        <v>0</v>
      </c>
      <c r="I54" s="10">
        <v>0</v>
      </c>
      <c r="J54" s="10">
        <v>0</v>
      </c>
      <c r="K54" s="10">
        <v>0</v>
      </c>
      <c r="L54" s="48">
        <f t="shared" si="1"/>
        <v>0</v>
      </c>
      <c r="M54" s="10">
        <v>0</v>
      </c>
      <c r="N54" s="10">
        <v>0</v>
      </c>
      <c r="O54" s="10">
        <v>0</v>
      </c>
      <c r="P54" s="48">
        <f t="shared" si="2"/>
        <v>0</v>
      </c>
    </row>
    <row r="55" spans="1:16" x14ac:dyDescent="0.25">
      <c r="A55" s="3">
        <v>46</v>
      </c>
      <c r="B55" s="8">
        <f>'REGISTRATION fill in'!C56</f>
        <v>0</v>
      </c>
      <c r="C55" s="8">
        <f>'REGISTRATION fill in'!D56</f>
        <v>0</v>
      </c>
      <c r="D55" s="44">
        <f>'REGISTRATION fill in'!E56</f>
        <v>0</v>
      </c>
      <c r="E55" s="10">
        <v>0</v>
      </c>
      <c r="F55" s="10">
        <v>0</v>
      </c>
      <c r="G55" s="10">
        <v>0</v>
      </c>
      <c r="H55" s="48">
        <f t="shared" si="0"/>
        <v>0</v>
      </c>
      <c r="I55" s="10">
        <v>0</v>
      </c>
      <c r="J55" s="10">
        <v>0</v>
      </c>
      <c r="K55" s="10">
        <v>0</v>
      </c>
      <c r="L55" s="48">
        <f t="shared" si="1"/>
        <v>0</v>
      </c>
      <c r="M55" s="10">
        <v>0</v>
      </c>
      <c r="N55" s="10">
        <v>0</v>
      </c>
      <c r="O55" s="10">
        <v>0</v>
      </c>
      <c r="P55" s="48">
        <f t="shared" si="2"/>
        <v>0</v>
      </c>
    </row>
    <row r="56" spans="1:16" x14ac:dyDescent="0.25">
      <c r="A56" s="3">
        <v>47</v>
      </c>
      <c r="B56" s="8">
        <f>'REGISTRATION fill in'!C57</f>
        <v>0</v>
      </c>
      <c r="C56" s="8">
        <f>'REGISTRATION fill in'!D57</f>
        <v>0</v>
      </c>
      <c r="D56" s="44">
        <f>'REGISTRATION fill in'!E57</f>
        <v>0</v>
      </c>
      <c r="E56" s="10">
        <v>0</v>
      </c>
      <c r="F56" s="10">
        <v>0</v>
      </c>
      <c r="G56" s="10">
        <v>0</v>
      </c>
      <c r="H56" s="48">
        <f t="shared" si="0"/>
        <v>0</v>
      </c>
      <c r="I56" s="10">
        <v>0</v>
      </c>
      <c r="J56" s="10">
        <v>0</v>
      </c>
      <c r="K56" s="10">
        <v>0</v>
      </c>
      <c r="L56" s="48">
        <f t="shared" si="1"/>
        <v>0</v>
      </c>
      <c r="M56" s="10">
        <v>0</v>
      </c>
      <c r="N56" s="10">
        <v>0</v>
      </c>
      <c r="O56" s="10">
        <v>0</v>
      </c>
      <c r="P56" s="48">
        <f t="shared" si="2"/>
        <v>0</v>
      </c>
    </row>
    <row r="57" spans="1:16" x14ac:dyDescent="0.25">
      <c r="A57" s="3">
        <v>48</v>
      </c>
      <c r="B57" s="8">
        <f>'REGISTRATION fill in'!C58</f>
        <v>0</v>
      </c>
      <c r="C57" s="8">
        <f>'REGISTRATION fill in'!D58</f>
        <v>0</v>
      </c>
      <c r="D57" s="44">
        <f>'REGISTRATION fill in'!E58</f>
        <v>0</v>
      </c>
      <c r="E57" s="10">
        <v>0</v>
      </c>
      <c r="F57" s="10">
        <v>0</v>
      </c>
      <c r="G57" s="10">
        <v>0</v>
      </c>
      <c r="H57" s="48">
        <f t="shared" si="0"/>
        <v>0</v>
      </c>
      <c r="I57" s="10">
        <v>0</v>
      </c>
      <c r="J57" s="10">
        <v>0</v>
      </c>
      <c r="K57" s="10">
        <v>0</v>
      </c>
      <c r="L57" s="48">
        <f t="shared" si="1"/>
        <v>0</v>
      </c>
      <c r="M57" s="10">
        <v>0</v>
      </c>
      <c r="N57" s="10">
        <v>0</v>
      </c>
      <c r="O57" s="10">
        <v>0</v>
      </c>
      <c r="P57" s="48">
        <f t="shared" si="2"/>
        <v>0</v>
      </c>
    </row>
    <row r="58" spans="1:16" x14ac:dyDescent="0.25">
      <c r="A58" s="3">
        <v>49</v>
      </c>
      <c r="B58" s="8">
        <f>'REGISTRATION fill in'!C59</f>
        <v>0</v>
      </c>
      <c r="C58" s="8">
        <f>'REGISTRATION fill in'!D59</f>
        <v>0</v>
      </c>
      <c r="D58" s="44">
        <f>'REGISTRATION fill in'!E59</f>
        <v>0</v>
      </c>
      <c r="E58" s="10">
        <v>0</v>
      </c>
      <c r="F58" s="10">
        <v>0</v>
      </c>
      <c r="G58" s="10">
        <v>0</v>
      </c>
      <c r="H58" s="48">
        <f t="shared" si="0"/>
        <v>0</v>
      </c>
      <c r="I58" s="10">
        <v>0</v>
      </c>
      <c r="J58" s="10">
        <v>0</v>
      </c>
      <c r="K58" s="10">
        <v>0</v>
      </c>
      <c r="L58" s="48">
        <f t="shared" si="1"/>
        <v>0</v>
      </c>
      <c r="M58" s="10">
        <v>0</v>
      </c>
      <c r="N58" s="10">
        <v>0</v>
      </c>
      <c r="O58" s="10">
        <v>0</v>
      </c>
      <c r="P58" s="48">
        <f t="shared" si="2"/>
        <v>0</v>
      </c>
    </row>
  </sheetData>
  <sheetProtection selectLockedCells="1" selectUnlockedCells="1"/>
  <mergeCells count="10">
    <mergeCell ref="D7:E7"/>
    <mergeCell ref="I4:L4"/>
    <mergeCell ref="N6:O6"/>
    <mergeCell ref="N7:O7"/>
    <mergeCell ref="B6:E6"/>
    <mergeCell ref="F6:G6"/>
    <mergeCell ref="F7:G7"/>
    <mergeCell ref="J6:K6"/>
    <mergeCell ref="J7:K7"/>
    <mergeCell ref="B7:C7"/>
  </mergeCells>
  <pageMargins left="0.25" right="0.25" top="0.75" bottom="0.75" header="0.51180555555555551" footer="0.51180555555555551"/>
  <pageSetup firstPageNumber="0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60"/>
  <sheetViews>
    <sheetView topLeftCell="A10" workbookViewId="0">
      <selection activeCell="E12" sqref="E12"/>
    </sheetView>
  </sheetViews>
  <sheetFormatPr defaultColWidth="8.5703125" defaultRowHeight="15" x14ac:dyDescent="0.25"/>
  <cols>
    <col min="1" max="1" width="4" style="2" customWidth="1"/>
    <col min="2" max="2" width="27.42578125" style="1" customWidth="1"/>
    <col min="3" max="3" width="20.5703125" style="1" customWidth="1"/>
    <col min="4" max="4" width="11" style="2" customWidth="1"/>
    <col min="5" max="5" width="9.7109375" style="5" customWidth="1"/>
    <col min="6" max="8" width="9.140625" style="5" customWidth="1"/>
    <col min="9" max="9" width="5.85546875" style="1" customWidth="1"/>
    <col min="10" max="16384" width="8.5703125" style="1"/>
  </cols>
  <sheetData>
    <row r="3" spans="1:9" x14ac:dyDescent="0.25">
      <c r="C3" s="81"/>
    </row>
    <row r="4" spans="1:9" ht="21" x14ac:dyDescent="0.35">
      <c r="C4" s="82"/>
    </row>
    <row r="5" spans="1:9" x14ac:dyDescent="0.25">
      <c r="F5" s="189"/>
      <c r="G5" s="189"/>
      <c r="H5" s="189"/>
    </row>
    <row r="6" spans="1:9" x14ac:dyDescent="0.25">
      <c r="F6" s="60"/>
      <c r="G6" s="60"/>
      <c r="H6" s="60"/>
    </row>
    <row r="7" spans="1:9" ht="21.75" customHeight="1" x14ac:dyDescent="0.35">
      <c r="B7" s="190" t="s">
        <v>28</v>
      </c>
      <c r="C7" s="190"/>
      <c r="D7" s="190"/>
      <c r="E7" s="39" t="s">
        <v>29</v>
      </c>
      <c r="F7" s="191"/>
      <c r="G7" s="191"/>
      <c r="H7" s="191"/>
    </row>
    <row r="8" spans="1:9" ht="21.75" customHeight="1" x14ac:dyDescent="0.25">
      <c r="B8" s="179" t="s">
        <v>50</v>
      </c>
      <c r="C8" s="179"/>
      <c r="D8" s="192"/>
      <c r="E8" s="39" t="s">
        <v>30</v>
      </c>
      <c r="F8" s="186"/>
      <c r="G8" s="187"/>
      <c r="H8" s="188"/>
    </row>
    <row r="9" spans="1:9" ht="21.75" customHeight="1" x14ac:dyDescent="0.25">
      <c r="B9" s="14"/>
      <c r="C9" s="15"/>
      <c r="E9" s="39" t="s">
        <v>31</v>
      </c>
      <c r="F9" s="186"/>
      <c r="G9" s="187"/>
      <c r="H9" s="188"/>
    </row>
    <row r="11" spans="1:9" ht="21" x14ac:dyDescent="0.25">
      <c r="A11" s="3" t="e">
        <f>A11:H38No</f>
        <v>#NAME?</v>
      </c>
      <c r="B11" s="45" t="s">
        <v>19</v>
      </c>
      <c r="C11" s="45" t="s">
        <v>20</v>
      </c>
      <c r="D11" s="46" t="s">
        <v>32</v>
      </c>
      <c r="E11" s="40" t="s">
        <v>13</v>
      </c>
      <c r="F11" s="40" t="s">
        <v>14</v>
      </c>
      <c r="G11" s="40" t="s">
        <v>15</v>
      </c>
      <c r="H11" s="16" t="s">
        <v>3</v>
      </c>
    </row>
    <row r="12" spans="1:9" x14ac:dyDescent="0.25">
      <c r="A12" s="3">
        <v>15</v>
      </c>
      <c r="B12" s="8" t="str">
        <f>'REGISTRATION fill in'!C25</f>
        <v xml:space="preserve">Arūnas Černevičius </v>
      </c>
      <c r="C12" s="8" t="str">
        <f>'REGISTRATION fill in'!D25</f>
        <v xml:space="preserve">BMW e36 </v>
      </c>
      <c r="D12" s="44">
        <f>'REGISTRATION fill in'!E25</f>
        <v>119</v>
      </c>
      <c r="E12" s="41">
        <f>AVERAGE('JUDGYING fill in'!E24:F24)</f>
        <v>92</v>
      </c>
      <c r="F12" s="41">
        <f>AVERAGE('JUDGYING fill in'!I24:J24)</f>
        <v>0</v>
      </c>
      <c r="G12" s="41">
        <f>AVERAGE('JUDGYING fill in'!M24:N24)</f>
        <v>79.5</v>
      </c>
      <c r="H12" s="12">
        <f t="shared" ref="H12:H43" si="0">MAX(E12:G12)</f>
        <v>92</v>
      </c>
      <c r="I12" s="18">
        <f>RANK(H12,H$12:H$60)</f>
        <v>1</v>
      </c>
    </row>
    <row r="13" spans="1:9" x14ac:dyDescent="0.25">
      <c r="A13" s="3">
        <v>10</v>
      </c>
      <c r="B13" s="8" t="str">
        <f>'REGISTRATION fill in'!C20</f>
        <v xml:space="preserve">Norbe Daunoravičius </v>
      </c>
      <c r="C13" s="8" t="str">
        <f>'REGISTRATION fill in'!D20</f>
        <v xml:space="preserve">BMW e30 </v>
      </c>
      <c r="D13" s="44">
        <f>'REGISTRATION fill in'!E20</f>
        <v>113</v>
      </c>
      <c r="E13" s="41">
        <f>AVERAGE('JUDGYING fill in'!E19:F19)</f>
        <v>79</v>
      </c>
      <c r="F13" s="41">
        <f>AVERAGE('JUDGYING fill in'!I19:J19)</f>
        <v>87.5</v>
      </c>
      <c r="G13" s="41">
        <f>AVERAGE('JUDGYING fill in'!M19:N19)</f>
        <v>88.5</v>
      </c>
      <c r="H13" s="12">
        <f t="shared" si="0"/>
        <v>88.5</v>
      </c>
      <c r="I13" s="18">
        <f>RANK(H13,H$12:H$60)</f>
        <v>2</v>
      </c>
    </row>
    <row r="14" spans="1:9" x14ac:dyDescent="0.25">
      <c r="A14" s="3">
        <v>6</v>
      </c>
      <c r="B14" s="8" t="str">
        <f>'REGISTRATION fill in'!C16</f>
        <v xml:space="preserve">Artūras Ravluškevičius </v>
      </c>
      <c r="C14" s="8" t="str">
        <f>'REGISTRATION fill in'!D16</f>
        <v xml:space="preserve">BMW e36 </v>
      </c>
      <c r="D14" s="44">
        <f>'REGISTRATION fill in'!E16</f>
        <v>109</v>
      </c>
      <c r="E14" s="41">
        <f>AVERAGE('JUDGYING fill in'!E15:F15)</f>
        <v>78</v>
      </c>
      <c r="F14" s="41">
        <f>AVERAGE('JUDGYING fill in'!I15:J15)</f>
        <v>66.5</v>
      </c>
      <c r="G14" s="41">
        <f>AVERAGE('JUDGYING fill in'!M15:N15)</f>
        <v>70.5</v>
      </c>
      <c r="H14" s="12">
        <f t="shared" si="0"/>
        <v>78</v>
      </c>
      <c r="I14" s="18">
        <f>RANK(H14,H$12:H$60)</f>
        <v>3</v>
      </c>
    </row>
    <row r="15" spans="1:9" x14ac:dyDescent="0.25">
      <c r="A15" s="3">
        <v>21</v>
      </c>
      <c r="B15" s="8" t="str">
        <f>'REGISTRATION fill in'!C31</f>
        <v xml:space="preserve">Aurimas Vaškelis </v>
      </c>
      <c r="C15" s="8" t="str">
        <f>'REGISTRATION fill in'!D31</f>
        <v xml:space="preserve">BMW e30 </v>
      </c>
      <c r="D15" s="44">
        <f>'REGISTRATION fill in'!E31</f>
        <v>127</v>
      </c>
      <c r="E15" s="41">
        <f>AVERAGE('JUDGYING fill in'!E30:F30)</f>
        <v>62</v>
      </c>
      <c r="F15" s="41">
        <f>AVERAGE('JUDGYING fill in'!I30:J30)</f>
        <v>71</v>
      </c>
      <c r="G15" s="41">
        <f>AVERAGE('JUDGYING fill in'!M30:N30)</f>
        <v>78</v>
      </c>
      <c r="H15" s="12">
        <f t="shared" si="0"/>
        <v>78</v>
      </c>
      <c r="I15" s="18">
        <f>RANK(H15,H$12:H$60)</f>
        <v>3</v>
      </c>
    </row>
    <row r="16" spans="1:9" x14ac:dyDescent="0.25">
      <c r="A16" s="3">
        <v>3</v>
      </c>
      <c r="B16" s="8" t="str">
        <f>'REGISTRATION fill in'!C13</f>
        <v xml:space="preserve">Benediktas Čirba </v>
      </c>
      <c r="C16" s="8" t="str">
        <f>'REGISTRATION fill in'!D13</f>
        <v xml:space="preserve">Nissan S14 </v>
      </c>
      <c r="D16" s="44">
        <f>'REGISTRATION fill in'!E13</f>
        <v>103</v>
      </c>
      <c r="E16" s="41">
        <f>AVERAGE('JUDGYING fill in'!E12:F12)</f>
        <v>0</v>
      </c>
      <c r="F16" s="41">
        <f>AVERAGE('JUDGYING fill in'!I12:J12)</f>
        <v>0</v>
      </c>
      <c r="G16" s="41">
        <f>AVERAGE('JUDGYING fill in'!M12:N12)</f>
        <v>70.5</v>
      </c>
      <c r="H16" s="12">
        <f t="shared" si="0"/>
        <v>70.5</v>
      </c>
      <c r="I16" s="17"/>
    </row>
    <row r="17" spans="1:9" x14ac:dyDescent="0.25">
      <c r="A17" s="3">
        <v>17</v>
      </c>
      <c r="B17" s="8" t="str">
        <f>'REGISTRATION fill in'!C27</f>
        <v xml:space="preserve"> Lukas Garalevicius </v>
      </c>
      <c r="C17" s="8" t="str">
        <f>'REGISTRATION fill in'!D27</f>
        <v xml:space="preserve">Nissan Turbo </v>
      </c>
      <c r="D17" s="44">
        <f>'REGISTRATION fill in'!E27</f>
        <v>122</v>
      </c>
      <c r="E17" s="41">
        <f>AVERAGE('JUDGYING fill in'!E26:F26)</f>
        <v>66</v>
      </c>
      <c r="F17" s="41">
        <f>AVERAGE('JUDGYING fill in'!I26:J26)</f>
        <v>55</v>
      </c>
      <c r="G17" s="41">
        <f>AVERAGE('JUDGYING fill in'!M26:N26)</f>
        <v>57</v>
      </c>
      <c r="H17" s="12">
        <f t="shared" si="0"/>
        <v>66</v>
      </c>
      <c r="I17" s="18">
        <f>RANK(H17,H$12:H$60)</f>
        <v>6</v>
      </c>
    </row>
    <row r="18" spans="1:9" x14ac:dyDescent="0.25">
      <c r="A18" s="3">
        <v>20</v>
      </c>
      <c r="B18" s="8" t="str">
        <f>'REGISTRATION fill in'!C30</f>
        <v xml:space="preserve"> Igor Martynov </v>
      </c>
      <c r="C18" s="8" t="str">
        <f>'REGISTRATION fill in'!D30</f>
        <v xml:space="preserve">Bmw 340 </v>
      </c>
      <c r="D18" s="44">
        <f>'REGISTRATION fill in'!E30</f>
        <v>126</v>
      </c>
      <c r="E18" s="41">
        <f>AVERAGE('JUDGYING fill in'!E29:F29)</f>
        <v>52</v>
      </c>
      <c r="F18" s="41">
        <f>AVERAGE('JUDGYING fill in'!I29:J29)</f>
        <v>60</v>
      </c>
      <c r="G18" s="41">
        <f>AVERAGE('JUDGYING fill in'!M29:N29)</f>
        <v>64.5</v>
      </c>
      <c r="H18" s="12">
        <f t="shared" si="0"/>
        <v>64.5</v>
      </c>
      <c r="I18" s="18">
        <f>RANK(H18,H$12:H$60)</f>
        <v>7</v>
      </c>
    </row>
    <row r="19" spans="1:9" x14ac:dyDescent="0.25">
      <c r="A19" s="3">
        <v>4</v>
      </c>
      <c r="B19" s="8" t="str">
        <f>'REGISTRATION fill in'!C14</f>
        <v xml:space="preserve"> Arnas Dyburis </v>
      </c>
      <c r="C19" s="8" t="str">
        <f>'REGISTRATION fill in'!D14</f>
        <v xml:space="preserve">Nissan 180sx </v>
      </c>
      <c r="D19" s="44">
        <f>'REGISTRATION fill in'!E14</f>
        <v>104</v>
      </c>
      <c r="E19" s="41">
        <f>AVERAGE('JUDGYING fill in'!E13:F13)</f>
        <v>53</v>
      </c>
      <c r="F19" s="41">
        <f>AVERAGE('JUDGYING fill in'!I13:J13)</f>
        <v>56</v>
      </c>
      <c r="G19" s="41">
        <f>AVERAGE('JUDGYING fill in'!M13:N13)</f>
        <v>61.5</v>
      </c>
      <c r="H19" s="12">
        <f t="shared" si="0"/>
        <v>61.5</v>
      </c>
      <c r="I19" s="17"/>
    </row>
    <row r="20" spans="1:9" x14ac:dyDescent="0.25">
      <c r="A20" s="3">
        <v>24</v>
      </c>
      <c r="B20" s="8" t="str">
        <f>'REGISTRATION fill in'!C34</f>
        <v xml:space="preserve">Ignas Daunoravičius </v>
      </c>
      <c r="C20" s="8" t="str">
        <f>'REGISTRATION fill in'!D34</f>
        <v xml:space="preserve">BMW e30 </v>
      </c>
      <c r="D20" s="44">
        <f>'REGISTRATION fill in'!E34</f>
        <v>134</v>
      </c>
      <c r="E20" s="41">
        <f>AVERAGE('JUDGYING fill in'!E33:F33)</f>
        <v>56</v>
      </c>
      <c r="F20" s="41">
        <f>AVERAGE('JUDGYING fill in'!I33:J33)</f>
        <v>0</v>
      </c>
      <c r="G20" s="41">
        <f>AVERAGE('JUDGYING fill in'!M33:N33)</f>
        <v>61</v>
      </c>
      <c r="H20" s="12">
        <f t="shared" si="0"/>
        <v>61</v>
      </c>
      <c r="I20" s="18">
        <f>RANK(H20,H$12:H$60)</f>
        <v>9</v>
      </c>
    </row>
    <row r="21" spans="1:9" x14ac:dyDescent="0.25">
      <c r="A21" s="3">
        <v>25</v>
      </c>
      <c r="B21" s="8" t="str">
        <f>'REGISTRATION fill in'!C35</f>
        <v xml:space="preserve">Valdas Vindžigelskis </v>
      </c>
      <c r="C21" s="8" t="str">
        <f>'REGISTRATION fill in'!D35</f>
        <v>BMW e30</v>
      </c>
      <c r="D21" s="44">
        <f>'REGISTRATION fill in'!E35</f>
        <v>136</v>
      </c>
      <c r="E21" s="41">
        <f>AVERAGE('JUDGYING fill in'!E34:F34)</f>
        <v>0</v>
      </c>
      <c r="F21" s="41">
        <f>AVERAGE('JUDGYING fill in'!I34:J34)</f>
        <v>53.5</v>
      </c>
      <c r="G21" s="41">
        <f>AVERAGE('JUDGYING fill in'!M34:N34)</f>
        <v>0</v>
      </c>
      <c r="H21" s="12">
        <f t="shared" si="0"/>
        <v>53.5</v>
      </c>
      <c r="I21" s="18">
        <f>RANK(H21,H$12:H$60)</f>
        <v>10</v>
      </c>
    </row>
    <row r="22" spans="1:9" x14ac:dyDescent="0.25">
      <c r="A22" s="3">
        <v>8</v>
      </c>
      <c r="B22" s="8" t="str">
        <f>'REGISTRATION fill in'!C18</f>
        <v xml:space="preserve"> Justinas Pečiukonis </v>
      </c>
      <c r="C22" s="8" t="str">
        <f>'REGISTRATION fill in'!D18</f>
        <v xml:space="preserve">Bmw E30 330i </v>
      </c>
      <c r="D22" s="44">
        <f>'REGISTRATION fill in'!E18</f>
        <v>111</v>
      </c>
      <c r="E22" s="41">
        <f>AVERAGE('JUDGYING fill in'!E17:F17)</f>
        <v>35</v>
      </c>
      <c r="F22" s="41">
        <f>AVERAGE('JUDGYING fill in'!I17:J17)</f>
        <v>51.5</v>
      </c>
      <c r="G22" s="41">
        <f>AVERAGE('JUDGYING fill in'!M17:N17)</f>
        <v>0</v>
      </c>
      <c r="H22" s="12">
        <f t="shared" si="0"/>
        <v>51.5</v>
      </c>
      <c r="I22" s="18">
        <f>RANK(H22,H$12:H$60)</f>
        <v>11</v>
      </c>
    </row>
    <row r="23" spans="1:9" x14ac:dyDescent="0.25">
      <c r="A23" s="3">
        <v>23</v>
      </c>
      <c r="B23" s="8" t="str">
        <f>'REGISTRATION fill in'!C33</f>
        <v xml:space="preserve"> Ignas Klimavičius </v>
      </c>
      <c r="C23" s="8" t="str">
        <f>'REGISTRATION fill in'!D33</f>
        <v xml:space="preserve">BMW E30 </v>
      </c>
      <c r="D23" s="44">
        <f>'REGISTRATION fill in'!E33</f>
        <v>130</v>
      </c>
      <c r="E23" s="41">
        <f>AVERAGE('JUDGYING fill in'!E32:F32)</f>
        <v>34</v>
      </c>
      <c r="F23" s="41">
        <f>AVERAGE('JUDGYING fill in'!I32:J32)</f>
        <v>44</v>
      </c>
      <c r="G23" s="41">
        <f>AVERAGE('JUDGYING fill in'!M32:N32)</f>
        <v>0</v>
      </c>
      <c r="H23" s="12">
        <f t="shared" si="0"/>
        <v>44</v>
      </c>
      <c r="I23" s="18">
        <f>RANK(H23,H$12:H$60)</f>
        <v>12</v>
      </c>
    </row>
    <row r="24" spans="1:9" x14ac:dyDescent="0.25">
      <c r="A24" s="3">
        <v>5</v>
      </c>
      <c r="B24" s="8" t="str">
        <f>'REGISTRATION fill in'!C15</f>
        <v xml:space="preserve">Robert Lisovskij </v>
      </c>
      <c r="C24" s="8" t="str">
        <f>'REGISTRATION fill in'!D15</f>
        <v>Ford Sierra </v>
      </c>
      <c r="D24" s="44">
        <f>'REGISTRATION fill in'!E15</f>
        <v>105</v>
      </c>
      <c r="E24" s="41">
        <f>AVERAGE('JUDGYING fill in'!E14:F14)</f>
        <v>0</v>
      </c>
      <c r="F24" s="41">
        <f>AVERAGE('JUDGYING fill in'!I14:J14)</f>
        <v>42</v>
      </c>
      <c r="G24" s="41">
        <f>AVERAGE('JUDGYING fill in'!M14:N14)</f>
        <v>0</v>
      </c>
      <c r="H24" s="12">
        <f t="shared" si="0"/>
        <v>42</v>
      </c>
      <c r="I24" s="18"/>
    </row>
    <row r="25" spans="1:9" x14ac:dyDescent="0.25">
      <c r="A25" s="3">
        <v>1</v>
      </c>
      <c r="B25" s="8" t="str">
        <f>'REGISTRATION fill in'!C11</f>
        <v xml:space="preserve">Andrius Poška </v>
      </c>
      <c r="C25" s="8" t="str">
        <f>'REGISTRATION fill in'!D11</f>
        <v xml:space="preserve">BMW 340 </v>
      </c>
      <c r="D25" s="44">
        <f>'REGISTRATION fill in'!E11</f>
        <v>101</v>
      </c>
      <c r="E25" s="41">
        <f>AVERAGE('JUDGYING fill in'!E10:F10)</f>
        <v>41</v>
      </c>
      <c r="F25" s="41">
        <f>AVERAGE('JUDGYING fill in'!I10:J10)</f>
        <v>0</v>
      </c>
      <c r="G25" s="41">
        <f>AVERAGE('JUDGYING fill in'!M10:N10)</f>
        <v>20</v>
      </c>
      <c r="H25" s="12">
        <f t="shared" si="0"/>
        <v>41</v>
      </c>
      <c r="I25" s="17"/>
    </row>
    <row r="26" spans="1:9" x14ac:dyDescent="0.25">
      <c r="A26" s="3">
        <v>11</v>
      </c>
      <c r="B26" s="8" t="str">
        <f>'REGISTRATION fill in'!C21</f>
        <v xml:space="preserve">Egidijus Pečiukonis </v>
      </c>
      <c r="C26" s="8" t="str">
        <f>'REGISTRATION fill in'!D21</f>
        <v xml:space="preserve">Bmw E30 344 </v>
      </c>
      <c r="D26" s="44">
        <f>'REGISTRATION fill in'!E21</f>
        <v>114</v>
      </c>
      <c r="E26" s="41">
        <f>AVERAGE('JUDGYING fill in'!E20:F20)</f>
        <v>23.5</v>
      </c>
      <c r="F26" s="41">
        <f>AVERAGE('JUDGYING fill in'!I20:J20)</f>
        <v>29</v>
      </c>
      <c r="G26" s="41">
        <f>AVERAGE('JUDGYING fill in'!M20:N20)</f>
        <v>36.5</v>
      </c>
      <c r="H26" s="12">
        <f t="shared" si="0"/>
        <v>36.5</v>
      </c>
      <c r="I26" s="18">
        <f>RANK(H26,H$12:H$60)</f>
        <v>15</v>
      </c>
    </row>
    <row r="27" spans="1:9" x14ac:dyDescent="0.25">
      <c r="A27" s="3">
        <v>13</v>
      </c>
      <c r="B27" s="8" t="str">
        <f>'REGISTRATION fill in'!C23</f>
        <v xml:space="preserve"> Silvestras Bieliauskas</v>
      </c>
      <c r="C27" s="8" t="str">
        <f>'REGISTRATION fill in'!D23</f>
        <v>Bmw 340</v>
      </c>
      <c r="D27" s="44">
        <f>'REGISTRATION fill in'!E23</f>
        <v>116</v>
      </c>
      <c r="E27" s="41">
        <f>AVERAGE('JUDGYING fill in'!E22:F22)</f>
        <v>33.5</v>
      </c>
      <c r="F27" s="41">
        <f>AVERAGE('JUDGYING fill in'!I22:J22)</f>
        <v>19</v>
      </c>
      <c r="G27" s="41">
        <f>AVERAGE('JUDGYING fill in'!M22:N22)</f>
        <v>0</v>
      </c>
      <c r="H27" s="12">
        <f t="shared" si="0"/>
        <v>33.5</v>
      </c>
      <c r="I27" s="18">
        <f>RANK(H27,H$12:H$60)</f>
        <v>16</v>
      </c>
    </row>
    <row r="28" spans="1:9" x14ac:dyDescent="0.25">
      <c r="A28" s="3">
        <v>12</v>
      </c>
      <c r="B28" s="8" t="str">
        <f>'REGISTRATION fill in'!C22</f>
        <v xml:space="preserve"> Aurimas Janeika </v>
      </c>
      <c r="C28" s="8" t="str">
        <f>'REGISTRATION fill in'!D22</f>
        <v xml:space="preserve">Bmw E30 </v>
      </c>
      <c r="D28" s="44">
        <f>'REGISTRATION fill in'!E22</f>
        <v>115</v>
      </c>
      <c r="E28" s="41">
        <f>AVERAGE('JUDGYING fill in'!E21:F21)</f>
        <v>24</v>
      </c>
      <c r="F28" s="41">
        <f>AVERAGE('JUDGYING fill in'!I21:J21)</f>
        <v>29</v>
      </c>
      <c r="G28" s="41">
        <f>AVERAGE('JUDGYING fill in'!M21:N21)</f>
        <v>0</v>
      </c>
      <c r="H28" s="12">
        <f t="shared" si="0"/>
        <v>29</v>
      </c>
      <c r="I28" s="18">
        <f>RANK(H28,H$12:H$60)</f>
        <v>17</v>
      </c>
    </row>
    <row r="29" spans="1:9" x14ac:dyDescent="0.25">
      <c r="A29" s="3">
        <v>2</v>
      </c>
      <c r="B29" s="8" t="str">
        <f>'REGISTRATION fill in'!C12</f>
        <v xml:space="preserve"> Julius Mockevičius </v>
      </c>
      <c r="C29" s="8" t="str">
        <f>'REGISTRATION fill in'!D12</f>
        <v>Bmw E30 </v>
      </c>
      <c r="D29" s="44">
        <f>'REGISTRATION fill in'!E12</f>
        <v>102</v>
      </c>
      <c r="E29" s="41">
        <f>AVERAGE('JUDGYING fill in'!E11:F11)</f>
        <v>0</v>
      </c>
      <c r="F29" s="41">
        <f>AVERAGE('JUDGYING fill in'!I11:J11)</f>
        <v>0</v>
      </c>
      <c r="G29" s="41">
        <f>AVERAGE('JUDGYING fill in'!M11:N11)</f>
        <v>0</v>
      </c>
      <c r="H29" s="12">
        <f t="shared" si="0"/>
        <v>0</v>
      </c>
      <c r="I29" s="17"/>
    </row>
    <row r="30" spans="1:9" x14ac:dyDescent="0.25">
      <c r="A30" s="3">
        <v>7</v>
      </c>
      <c r="B30" s="8" t="str">
        <f>'REGISTRATION fill in'!C17</f>
        <v xml:space="preserve"> Sigitas Sauciunas </v>
      </c>
      <c r="C30" s="8" t="str">
        <f>'REGISTRATION fill in'!D17</f>
        <v xml:space="preserve">BMW 325 </v>
      </c>
      <c r="D30" s="44">
        <f>'REGISTRATION fill in'!E17</f>
        <v>110</v>
      </c>
      <c r="E30" s="41">
        <f>AVERAGE('JUDGYING fill in'!E16:F16)</f>
        <v>0</v>
      </c>
      <c r="F30" s="41">
        <f>AVERAGE('JUDGYING fill in'!I16:J16)</f>
        <v>0</v>
      </c>
      <c r="G30" s="41">
        <f>AVERAGE('JUDGYING fill in'!M16:N16)</f>
        <v>0</v>
      </c>
      <c r="H30" s="12">
        <f t="shared" si="0"/>
        <v>0</v>
      </c>
      <c r="I30" s="18">
        <f t="shared" ref="I30:I60" si="1">RANK(H30,H$12:H$60)</f>
        <v>18</v>
      </c>
    </row>
    <row r="31" spans="1:9" x14ac:dyDescent="0.25">
      <c r="A31" s="3">
        <v>9</v>
      </c>
      <c r="B31" s="8" t="str">
        <f>'REGISTRATION fill in'!C19</f>
        <v xml:space="preserve"> Linas Kasjanovas </v>
      </c>
      <c r="C31" s="8" t="str">
        <f>'REGISTRATION fill in'!D19</f>
        <v xml:space="preserve">Mazda RX8 </v>
      </c>
      <c r="D31" s="44">
        <f>'REGISTRATION fill in'!E19</f>
        <v>112</v>
      </c>
      <c r="E31" s="41">
        <f>AVERAGE('JUDGYING fill in'!E18:F18)</f>
        <v>0</v>
      </c>
      <c r="F31" s="41">
        <f>AVERAGE('JUDGYING fill in'!I18:J18)</f>
        <v>0</v>
      </c>
      <c r="G31" s="41">
        <f>AVERAGE('JUDGYING fill in'!M18:N18)</f>
        <v>0</v>
      </c>
      <c r="H31" s="12">
        <f t="shared" si="0"/>
        <v>0</v>
      </c>
      <c r="I31" s="18">
        <f t="shared" si="1"/>
        <v>18</v>
      </c>
    </row>
    <row r="32" spans="1:9" x14ac:dyDescent="0.25">
      <c r="A32" s="3">
        <v>14</v>
      </c>
      <c r="B32" s="8" t="str">
        <f>'REGISTRATION fill in'!C24</f>
        <v xml:space="preserve"> Paulius Karklelis </v>
      </c>
      <c r="C32" s="8" t="str">
        <f>'REGISTRATION fill in'!D24</f>
        <v xml:space="preserve">BMW e36 </v>
      </c>
      <c r="D32" s="44">
        <f>'REGISTRATION fill in'!E24</f>
        <v>117</v>
      </c>
      <c r="E32" s="41">
        <f>AVERAGE('JUDGYING fill in'!E23:F23)</f>
        <v>0</v>
      </c>
      <c r="F32" s="41">
        <f>AVERAGE('JUDGYING fill in'!I23:J23)</f>
        <v>0</v>
      </c>
      <c r="G32" s="41">
        <f>AVERAGE('JUDGYING fill in'!M23:N23)</f>
        <v>0</v>
      </c>
      <c r="H32" s="12">
        <f t="shared" si="0"/>
        <v>0</v>
      </c>
      <c r="I32" s="18">
        <f t="shared" si="1"/>
        <v>18</v>
      </c>
    </row>
    <row r="33" spans="1:9" x14ac:dyDescent="0.25">
      <c r="A33" s="3">
        <v>16</v>
      </c>
      <c r="B33" s="8" t="str">
        <f>'REGISTRATION fill in'!C26</f>
        <v xml:space="preserve"> Egidijus Pečiukas </v>
      </c>
      <c r="C33" s="8" t="str">
        <f>'REGISTRATION fill in'!D26</f>
        <v xml:space="preserve">BMW </v>
      </c>
      <c r="D33" s="44">
        <f>'REGISTRATION fill in'!E26</f>
        <v>120</v>
      </c>
      <c r="E33" s="41">
        <f>AVERAGE('JUDGYING fill in'!E25:F25)</f>
        <v>0</v>
      </c>
      <c r="F33" s="41">
        <f>AVERAGE('JUDGYING fill in'!I25:J25)</f>
        <v>0</v>
      </c>
      <c r="G33" s="41">
        <f>AVERAGE('JUDGYING fill in'!M25:N25)</f>
        <v>0</v>
      </c>
      <c r="H33" s="12">
        <f t="shared" si="0"/>
        <v>0</v>
      </c>
      <c r="I33" s="18">
        <f t="shared" si="1"/>
        <v>18</v>
      </c>
    </row>
    <row r="34" spans="1:9" x14ac:dyDescent="0.25">
      <c r="A34" s="3">
        <v>18</v>
      </c>
      <c r="B34" s="8" t="str">
        <f>'REGISTRATION fill in'!C28</f>
        <v>Bernardas Iminavičius</v>
      </c>
      <c r="C34" s="8" t="str">
        <f>'REGISTRATION fill in'!D28</f>
        <v>BMW e46</v>
      </c>
      <c r="D34" s="44">
        <f>'REGISTRATION fill in'!E28</f>
        <v>123</v>
      </c>
      <c r="E34" s="41">
        <f>AVERAGE('JUDGYING fill in'!E27:F27)</f>
        <v>0</v>
      </c>
      <c r="F34" s="41">
        <f>AVERAGE('JUDGYING fill in'!I27:J27)</f>
        <v>0</v>
      </c>
      <c r="G34" s="41">
        <f>AVERAGE('JUDGYING fill in'!M27:N27)</f>
        <v>0</v>
      </c>
      <c r="H34" s="12">
        <f t="shared" si="0"/>
        <v>0</v>
      </c>
      <c r="I34" s="18">
        <f t="shared" si="1"/>
        <v>18</v>
      </c>
    </row>
    <row r="35" spans="1:9" x14ac:dyDescent="0.25">
      <c r="A35" s="3">
        <v>19</v>
      </c>
      <c r="B35" s="8" t="str">
        <f>'REGISTRATION fill in'!C29</f>
        <v xml:space="preserve">Gediminas Ivanauskas </v>
      </c>
      <c r="C35" s="8" t="str">
        <f>'REGISTRATION fill in'!D29</f>
        <v xml:space="preserve">Nissan 200sx </v>
      </c>
      <c r="D35" s="44">
        <f>'REGISTRATION fill in'!E29</f>
        <v>125</v>
      </c>
      <c r="E35" s="41">
        <f>AVERAGE('JUDGYING fill in'!E28:F28)</f>
        <v>0</v>
      </c>
      <c r="F35" s="41">
        <f>AVERAGE('JUDGYING fill in'!I28:J28)</f>
        <v>0</v>
      </c>
      <c r="G35" s="41">
        <f>AVERAGE('JUDGYING fill in'!M28:N28)</f>
        <v>0</v>
      </c>
      <c r="H35" s="12">
        <f t="shared" si="0"/>
        <v>0</v>
      </c>
      <c r="I35" s="18">
        <f t="shared" si="1"/>
        <v>18</v>
      </c>
    </row>
    <row r="36" spans="1:9" x14ac:dyDescent="0.25">
      <c r="A36" s="3">
        <v>22</v>
      </c>
      <c r="B36" s="8" t="str">
        <f>'REGISTRATION fill in'!C32</f>
        <v xml:space="preserve"> Donatas Urbanavicius </v>
      </c>
      <c r="C36" s="8" t="str">
        <f>'REGISTRATION fill in'!D32</f>
        <v xml:space="preserve">Toyota Supra </v>
      </c>
      <c r="D36" s="44">
        <f>'REGISTRATION fill in'!E32</f>
        <v>128</v>
      </c>
      <c r="E36" s="41">
        <f>AVERAGE('JUDGYING fill in'!E31:F31)</f>
        <v>0</v>
      </c>
      <c r="F36" s="41">
        <f>AVERAGE('JUDGYING fill in'!I31:J31)</f>
        <v>0</v>
      </c>
      <c r="G36" s="41">
        <f>AVERAGE('JUDGYING fill in'!M31:N31)</f>
        <v>0</v>
      </c>
      <c r="H36" s="12">
        <f t="shared" si="0"/>
        <v>0</v>
      </c>
      <c r="I36" s="18">
        <f t="shared" si="1"/>
        <v>18</v>
      </c>
    </row>
    <row r="37" spans="1:9" x14ac:dyDescent="0.25">
      <c r="A37" s="3">
        <v>26</v>
      </c>
      <c r="B37" s="8" t="str">
        <f>'REGISTRATION fill in'!C36</f>
        <v xml:space="preserve">Tomas Makarevičius </v>
      </c>
      <c r="C37" s="8" t="str">
        <f>'REGISTRATION fill in'!D36</f>
        <v xml:space="preserve">Nissan S14 </v>
      </c>
      <c r="D37" s="44">
        <f>'REGISTRATION fill in'!E36</f>
        <v>150</v>
      </c>
      <c r="E37" s="41">
        <f>AVERAGE('JUDGYING fill in'!E35:F35)</f>
        <v>0</v>
      </c>
      <c r="F37" s="41">
        <f>AVERAGE('JUDGYING fill in'!I35:J35)</f>
        <v>0</v>
      </c>
      <c r="G37" s="41">
        <f>AVERAGE('JUDGYING fill in'!M35:N35)</f>
        <v>0</v>
      </c>
      <c r="H37" s="12">
        <f t="shared" si="0"/>
        <v>0</v>
      </c>
      <c r="I37" s="18">
        <f t="shared" si="1"/>
        <v>18</v>
      </c>
    </row>
    <row r="38" spans="1:9" x14ac:dyDescent="0.25">
      <c r="A38" s="3">
        <v>27</v>
      </c>
      <c r="B38" s="8" t="str">
        <f>'REGISTRATION fill in'!C37</f>
        <v xml:space="preserve"> Arnas Kazokevičius </v>
      </c>
      <c r="C38" s="8" t="str">
        <f>'REGISTRATION fill in'!D37</f>
        <v xml:space="preserve">Nissan 200sx </v>
      </c>
      <c r="D38" s="44">
        <f>'REGISTRATION fill in'!E37</f>
        <v>155</v>
      </c>
      <c r="E38" s="41">
        <f>AVERAGE('JUDGYING fill in'!E36:F36)</f>
        <v>0</v>
      </c>
      <c r="F38" s="41">
        <f>AVERAGE('JUDGYING fill in'!I36:J36)</f>
        <v>0</v>
      </c>
      <c r="G38" s="41">
        <f>AVERAGE('JUDGYING fill in'!M36:N36)</f>
        <v>0</v>
      </c>
      <c r="H38" s="12">
        <f t="shared" si="0"/>
        <v>0</v>
      </c>
      <c r="I38" s="18">
        <f t="shared" si="1"/>
        <v>18</v>
      </c>
    </row>
    <row r="39" spans="1:9" x14ac:dyDescent="0.25">
      <c r="A39" s="3">
        <v>28</v>
      </c>
      <c r="B39" s="8">
        <f>'REGISTRATION fill in'!C38</f>
        <v>0</v>
      </c>
      <c r="C39" s="8">
        <f>'REGISTRATION fill in'!D38</f>
        <v>0</v>
      </c>
      <c r="D39" s="44">
        <f>'REGISTRATION fill in'!E38</f>
        <v>0</v>
      </c>
      <c r="E39" s="41">
        <f>AVERAGE('JUDGYING fill in'!E37:F37)</f>
        <v>0</v>
      </c>
      <c r="F39" s="41">
        <f>AVERAGE('JUDGYING fill in'!I37:J37)</f>
        <v>0</v>
      </c>
      <c r="G39" s="41">
        <f>AVERAGE('JUDGYING fill in'!M37:N37)</f>
        <v>0</v>
      </c>
      <c r="H39" s="12">
        <f t="shared" si="0"/>
        <v>0</v>
      </c>
      <c r="I39" s="18">
        <f t="shared" si="1"/>
        <v>18</v>
      </c>
    </row>
    <row r="40" spans="1:9" x14ac:dyDescent="0.25">
      <c r="A40" s="3">
        <v>29</v>
      </c>
      <c r="B40" s="8">
        <f>'REGISTRATION fill in'!C39</f>
        <v>0</v>
      </c>
      <c r="C40" s="8">
        <f>'REGISTRATION fill in'!D39</f>
        <v>0</v>
      </c>
      <c r="D40" s="44">
        <f>'REGISTRATION fill in'!E39</f>
        <v>0</v>
      </c>
      <c r="E40" s="41">
        <f>AVERAGE('JUDGYING fill in'!E38:F38)</f>
        <v>0</v>
      </c>
      <c r="F40" s="41">
        <f>AVERAGE('JUDGYING fill in'!I38:J38)</f>
        <v>0</v>
      </c>
      <c r="G40" s="41">
        <f>AVERAGE('JUDGYING fill in'!M38:N38)</f>
        <v>0</v>
      </c>
      <c r="H40" s="12">
        <f t="shared" si="0"/>
        <v>0</v>
      </c>
      <c r="I40" s="18">
        <f t="shared" si="1"/>
        <v>18</v>
      </c>
    </row>
    <row r="41" spans="1:9" x14ac:dyDescent="0.25">
      <c r="A41" s="3">
        <v>30</v>
      </c>
      <c r="B41" s="8">
        <f>'REGISTRATION fill in'!C40</f>
        <v>0</v>
      </c>
      <c r="C41" s="8">
        <f>'REGISTRATION fill in'!D40</f>
        <v>0</v>
      </c>
      <c r="D41" s="44">
        <f>'REGISTRATION fill in'!E40</f>
        <v>0</v>
      </c>
      <c r="E41" s="41">
        <f>AVERAGE('JUDGYING fill in'!E39:F39)</f>
        <v>0</v>
      </c>
      <c r="F41" s="41">
        <f>AVERAGE('JUDGYING fill in'!I39:J39)</f>
        <v>0</v>
      </c>
      <c r="G41" s="41">
        <f>AVERAGE('JUDGYING fill in'!M39:N39)</f>
        <v>0</v>
      </c>
      <c r="H41" s="12">
        <f t="shared" si="0"/>
        <v>0</v>
      </c>
      <c r="I41" s="18">
        <f t="shared" si="1"/>
        <v>18</v>
      </c>
    </row>
    <row r="42" spans="1:9" x14ac:dyDescent="0.25">
      <c r="A42" s="3">
        <v>31</v>
      </c>
      <c r="B42" s="8">
        <f>'REGISTRATION fill in'!C41</f>
        <v>0</v>
      </c>
      <c r="C42" s="8">
        <f>'REGISTRATION fill in'!D41</f>
        <v>0</v>
      </c>
      <c r="D42" s="44">
        <f>'REGISTRATION fill in'!E41</f>
        <v>0</v>
      </c>
      <c r="E42" s="41">
        <f>AVERAGE('JUDGYING fill in'!E40:F40)</f>
        <v>0</v>
      </c>
      <c r="F42" s="41">
        <f>AVERAGE('JUDGYING fill in'!I40:J40)</f>
        <v>0</v>
      </c>
      <c r="G42" s="41">
        <f>AVERAGE('JUDGYING fill in'!M40:N40)</f>
        <v>0</v>
      </c>
      <c r="H42" s="12">
        <f t="shared" si="0"/>
        <v>0</v>
      </c>
      <c r="I42" s="18">
        <f t="shared" si="1"/>
        <v>18</v>
      </c>
    </row>
    <row r="43" spans="1:9" x14ac:dyDescent="0.25">
      <c r="A43" s="3">
        <v>32</v>
      </c>
      <c r="B43" s="8">
        <f>'REGISTRATION fill in'!C42</f>
        <v>0</v>
      </c>
      <c r="C43" s="8">
        <f>'REGISTRATION fill in'!D42</f>
        <v>0</v>
      </c>
      <c r="D43" s="44">
        <f>'REGISTRATION fill in'!E42</f>
        <v>0</v>
      </c>
      <c r="E43" s="41">
        <f>AVERAGE('JUDGYING fill in'!E41:F41)</f>
        <v>0</v>
      </c>
      <c r="F43" s="41">
        <f>AVERAGE('JUDGYING fill in'!I41:J41)</f>
        <v>0</v>
      </c>
      <c r="G43" s="41">
        <f>AVERAGE('JUDGYING fill in'!M41:N41)</f>
        <v>0</v>
      </c>
      <c r="H43" s="12">
        <f t="shared" si="0"/>
        <v>0</v>
      </c>
      <c r="I43" s="18">
        <f t="shared" si="1"/>
        <v>18</v>
      </c>
    </row>
    <row r="44" spans="1:9" x14ac:dyDescent="0.25">
      <c r="A44" s="3">
        <v>33</v>
      </c>
      <c r="B44" s="8">
        <f>'REGISTRATION fill in'!C43</f>
        <v>0</v>
      </c>
      <c r="C44" s="8">
        <f>'REGISTRATION fill in'!D43</f>
        <v>0</v>
      </c>
      <c r="D44" s="44">
        <f>'REGISTRATION fill in'!E43</f>
        <v>0</v>
      </c>
      <c r="E44" s="41">
        <f>AVERAGE('JUDGYING fill in'!E42:F42)</f>
        <v>0</v>
      </c>
      <c r="F44" s="41">
        <f>AVERAGE('JUDGYING fill in'!I42:J42)</f>
        <v>0</v>
      </c>
      <c r="G44" s="41">
        <f>AVERAGE('JUDGYING fill in'!M42:N42)</f>
        <v>0</v>
      </c>
      <c r="H44" s="12">
        <f t="shared" ref="H44:H60" si="2">MAX(E44:G44)</f>
        <v>0</v>
      </c>
      <c r="I44" s="18">
        <f t="shared" si="1"/>
        <v>18</v>
      </c>
    </row>
    <row r="45" spans="1:9" x14ac:dyDescent="0.25">
      <c r="A45" s="3">
        <v>34</v>
      </c>
      <c r="B45" s="8">
        <f>'REGISTRATION fill in'!C44</f>
        <v>0</v>
      </c>
      <c r="C45" s="8">
        <f>'REGISTRATION fill in'!D44</f>
        <v>0</v>
      </c>
      <c r="D45" s="44">
        <f>'REGISTRATION fill in'!E44</f>
        <v>0</v>
      </c>
      <c r="E45" s="41">
        <f>AVERAGE('JUDGYING fill in'!E43:F43)</f>
        <v>0</v>
      </c>
      <c r="F45" s="41">
        <f>AVERAGE('JUDGYING fill in'!I43:J43)</f>
        <v>0</v>
      </c>
      <c r="G45" s="41">
        <f>AVERAGE('JUDGYING fill in'!M43:N43)</f>
        <v>0</v>
      </c>
      <c r="H45" s="12">
        <f t="shared" si="2"/>
        <v>0</v>
      </c>
      <c r="I45" s="18">
        <f t="shared" si="1"/>
        <v>18</v>
      </c>
    </row>
    <row r="46" spans="1:9" x14ac:dyDescent="0.25">
      <c r="A46" s="3">
        <v>35</v>
      </c>
      <c r="B46" s="8">
        <f>'REGISTRATION fill in'!C45</f>
        <v>0</v>
      </c>
      <c r="C46" s="8">
        <f>'REGISTRATION fill in'!D45</f>
        <v>0</v>
      </c>
      <c r="D46" s="44">
        <f>'REGISTRATION fill in'!E45</f>
        <v>0</v>
      </c>
      <c r="E46" s="41">
        <f>AVERAGE('JUDGYING fill in'!E44:F44)</f>
        <v>0</v>
      </c>
      <c r="F46" s="41">
        <f>AVERAGE('JUDGYING fill in'!I44:J44)</f>
        <v>0</v>
      </c>
      <c r="G46" s="41">
        <f>AVERAGE('JUDGYING fill in'!M44:N44)</f>
        <v>0</v>
      </c>
      <c r="H46" s="12">
        <f t="shared" si="2"/>
        <v>0</v>
      </c>
      <c r="I46" s="18">
        <f t="shared" si="1"/>
        <v>18</v>
      </c>
    </row>
    <row r="47" spans="1:9" x14ac:dyDescent="0.25">
      <c r="A47" s="3">
        <v>36</v>
      </c>
      <c r="B47" s="8">
        <f>'REGISTRATION fill in'!C46</f>
        <v>0</v>
      </c>
      <c r="C47" s="8">
        <f>'REGISTRATION fill in'!D46</f>
        <v>0</v>
      </c>
      <c r="D47" s="44">
        <f>'REGISTRATION fill in'!E46</f>
        <v>0</v>
      </c>
      <c r="E47" s="41">
        <f>AVERAGE('JUDGYING fill in'!E45:F45)</f>
        <v>0</v>
      </c>
      <c r="F47" s="41">
        <f>AVERAGE('JUDGYING fill in'!I45:J45)</f>
        <v>0</v>
      </c>
      <c r="G47" s="41">
        <f>AVERAGE('JUDGYING fill in'!M45:N45)</f>
        <v>0</v>
      </c>
      <c r="H47" s="12">
        <f t="shared" si="2"/>
        <v>0</v>
      </c>
      <c r="I47" s="18">
        <f t="shared" si="1"/>
        <v>18</v>
      </c>
    </row>
    <row r="48" spans="1:9" x14ac:dyDescent="0.25">
      <c r="A48" s="3">
        <v>37</v>
      </c>
      <c r="B48" s="8">
        <f>'REGISTRATION fill in'!C47</f>
        <v>0</v>
      </c>
      <c r="C48" s="8">
        <f>'REGISTRATION fill in'!D47</f>
        <v>0</v>
      </c>
      <c r="D48" s="44">
        <f>'REGISTRATION fill in'!E47</f>
        <v>0</v>
      </c>
      <c r="E48" s="41">
        <f>AVERAGE('JUDGYING fill in'!E46:F46)</f>
        <v>0</v>
      </c>
      <c r="F48" s="41">
        <f>AVERAGE('JUDGYING fill in'!I46:J46)</f>
        <v>0</v>
      </c>
      <c r="G48" s="41">
        <f>AVERAGE('JUDGYING fill in'!M46:N46)</f>
        <v>0</v>
      </c>
      <c r="H48" s="12">
        <f t="shared" si="2"/>
        <v>0</v>
      </c>
      <c r="I48" s="18">
        <f t="shared" si="1"/>
        <v>18</v>
      </c>
    </row>
    <row r="49" spans="1:9" x14ac:dyDescent="0.25">
      <c r="A49" s="3">
        <v>38</v>
      </c>
      <c r="B49" s="8">
        <f>'REGISTRATION fill in'!C48</f>
        <v>0</v>
      </c>
      <c r="C49" s="8">
        <f>'REGISTRATION fill in'!D48</f>
        <v>0</v>
      </c>
      <c r="D49" s="44">
        <f>'REGISTRATION fill in'!E48</f>
        <v>0</v>
      </c>
      <c r="E49" s="41">
        <f>AVERAGE('JUDGYING fill in'!E47:F47)</f>
        <v>0</v>
      </c>
      <c r="F49" s="41">
        <f>AVERAGE('JUDGYING fill in'!I47:J47)</f>
        <v>0</v>
      </c>
      <c r="G49" s="41">
        <f>AVERAGE('JUDGYING fill in'!M47:N47)</f>
        <v>0</v>
      </c>
      <c r="H49" s="12">
        <f t="shared" si="2"/>
        <v>0</v>
      </c>
      <c r="I49" s="18">
        <f t="shared" si="1"/>
        <v>18</v>
      </c>
    </row>
    <row r="50" spans="1:9" x14ac:dyDescent="0.25">
      <c r="A50" s="3">
        <v>39</v>
      </c>
      <c r="B50" s="8">
        <f>'REGISTRATION fill in'!C49</f>
        <v>0</v>
      </c>
      <c r="C50" s="8">
        <f>'REGISTRATION fill in'!D49</f>
        <v>0</v>
      </c>
      <c r="D50" s="44">
        <f>'REGISTRATION fill in'!E49</f>
        <v>0</v>
      </c>
      <c r="E50" s="41">
        <f>AVERAGE('JUDGYING fill in'!E48:F48)</f>
        <v>0</v>
      </c>
      <c r="F50" s="41">
        <f>AVERAGE('JUDGYING fill in'!I48:J48)</f>
        <v>0</v>
      </c>
      <c r="G50" s="41">
        <f>AVERAGE('JUDGYING fill in'!M48:N48)</f>
        <v>0</v>
      </c>
      <c r="H50" s="12">
        <f t="shared" si="2"/>
        <v>0</v>
      </c>
      <c r="I50" s="18">
        <f t="shared" si="1"/>
        <v>18</v>
      </c>
    </row>
    <row r="51" spans="1:9" x14ac:dyDescent="0.25">
      <c r="A51" s="3">
        <v>40</v>
      </c>
      <c r="B51" s="8">
        <f>'REGISTRATION fill in'!C50</f>
        <v>0</v>
      </c>
      <c r="C51" s="8">
        <f>'REGISTRATION fill in'!D50</f>
        <v>0</v>
      </c>
      <c r="D51" s="44">
        <f>'REGISTRATION fill in'!E50</f>
        <v>0</v>
      </c>
      <c r="E51" s="41">
        <f>AVERAGE('JUDGYING fill in'!E49:F49)</f>
        <v>0</v>
      </c>
      <c r="F51" s="41">
        <f>AVERAGE('JUDGYING fill in'!I49:J49)</f>
        <v>0</v>
      </c>
      <c r="G51" s="41">
        <f>AVERAGE('JUDGYING fill in'!M49:N49)</f>
        <v>0</v>
      </c>
      <c r="H51" s="12">
        <f t="shared" si="2"/>
        <v>0</v>
      </c>
      <c r="I51" s="18">
        <f t="shared" si="1"/>
        <v>18</v>
      </c>
    </row>
    <row r="52" spans="1:9" x14ac:dyDescent="0.25">
      <c r="A52" s="3">
        <v>41</v>
      </c>
      <c r="B52" s="8">
        <f>'REGISTRATION fill in'!C51</f>
        <v>0</v>
      </c>
      <c r="C52" s="8">
        <f>'REGISTRATION fill in'!D51</f>
        <v>0</v>
      </c>
      <c r="D52" s="44">
        <f>'REGISTRATION fill in'!E51</f>
        <v>0</v>
      </c>
      <c r="E52" s="41">
        <f>AVERAGE('JUDGYING fill in'!E50:F50)</f>
        <v>0</v>
      </c>
      <c r="F52" s="41">
        <f>AVERAGE('JUDGYING fill in'!I50:J50)</f>
        <v>0</v>
      </c>
      <c r="G52" s="41">
        <f>AVERAGE('JUDGYING fill in'!M50:N50)</f>
        <v>0</v>
      </c>
      <c r="H52" s="12">
        <f t="shared" si="2"/>
        <v>0</v>
      </c>
      <c r="I52" s="18">
        <f t="shared" si="1"/>
        <v>18</v>
      </c>
    </row>
    <row r="53" spans="1:9" x14ac:dyDescent="0.25">
      <c r="A53" s="3">
        <v>42</v>
      </c>
      <c r="B53" s="8">
        <f>'REGISTRATION fill in'!C52</f>
        <v>0</v>
      </c>
      <c r="C53" s="8">
        <f>'REGISTRATION fill in'!D52</f>
        <v>0</v>
      </c>
      <c r="D53" s="44">
        <f>'REGISTRATION fill in'!E52</f>
        <v>0</v>
      </c>
      <c r="E53" s="41">
        <f>AVERAGE('JUDGYING fill in'!E51:F51)</f>
        <v>0</v>
      </c>
      <c r="F53" s="41">
        <f>AVERAGE('JUDGYING fill in'!I51:J51)</f>
        <v>0</v>
      </c>
      <c r="G53" s="41">
        <f>AVERAGE('JUDGYING fill in'!M51:N51)</f>
        <v>0</v>
      </c>
      <c r="H53" s="12">
        <f t="shared" si="2"/>
        <v>0</v>
      </c>
      <c r="I53" s="18">
        <f t="shared" si="1"/>
        <v>18</v>
      </c>
    </row>
    <row r="54" spans="1:9" x14ac:dyDescent="0.25">
      <c r="A54" s="3">
        <v>43</v>
      </c>
      <c r="B54" s="8">
        <f>'REGISTRATION fill in'!C53</f>
        <v>0</v>
      </c>
      <c r="C54" s="8">
        <f>'REGISTRATION fill in'!D53</f>
        <v>0</v>
      </c>
      <c r="D54" s="44">
        <f>'REGISTRATION fill in'!E53</f>
        <v>0</v>
      </c>
      <c r="E54" s="41">
        <f>AVERAGE('JUDGYING fill in'!E52:F52)</f>
        <v>0</v>
      </c>
      <c r="F54" s="41">
        <f>AVERAGE('JUDGYING fill in'!I52:J52)</f>
        <v>0</v>
      </c>
      <c r="G54" s="41">
        <f>AVERAGE('JUDGYING fill in'!M52:N52)</f>
        <v>0</v>
      </c>
      <c r="H54" s="12">
        <f t="shared" si="2"/>
        <v>0</v>
      </c>
      <c r="I54" s="18">
        <f t="shared" si="1"/>
        <v>18</v>
      </c>
    </row>
    <row r="55" spans="1:9" x14ac:dyDescent="0.25">
      <c r="A55" s="3">
        <v>44</v>
      </c>
      <c r="B55" s="8">
        <f>'REGISTRATION fill in'!C54</f>
        <v>0</v>
      </c>
      <c r="C55" s="8">
        <f>'REGISTRATION fill in'!D54</f>
        <v>0</v>
      </c>
      <c r="D55" s="44">
        <f>'REGISTRATION fill in'!E54</f>
        <v>0</v>
      </c>
      <c r="E55" s="41">
        <f>AVERAGE('JUDGYING fill in'!E53:F53)</f>
        <v>0</v>
      </c>
      <c r="F55" s="41">
        <f>AVERAGE('JUDGYING fill in'!I53:J53)</f>
        <v>0</v>
      </c>
      <c r="G55" s="41">
        <f>AVERAGE('JUDGYING fill in'!M53:N53)</f>
        <v>0</v>
      </c>
      <c r="H55" s="12">
        <f t="shared" si="2"/>
        <v>0</v>
      </c>
      <c r="I55" s="18">
        <f t="shared" si="1"/>
        <v>18</v>
      </c>
    </row>
    <row r="56" spans="1:9" x14ac:dyDescent="0.25">
      <c r="A56" s="3">
        <v>45</v>
      </c>
      <c r="B56" s="8">
        <f>'REGISTRATION fill in'!C55</f>
        <v>0</v>
      </c>
      <c r="C56" s="8">
        <f>'REGISTRATION fill in'!D55</f>
        <v>0</v>
      </c>
      <c r="D56" s="44">
        <f>'REGISTRATION fill in'!E55</f>
        <v>0</v>
      </c>
      <c r="E56" s="41">
        <f>AVERAGE('JUDGYING fill in'!E54:F54)</f>
        <v>0</v>
      </c>
      <c r="F56" s="41">
        <f>AVERAGE('JUDGYING fill in'!I54:J54)</f>
        <v>0</v>
      </c>
      <c r="G56" s="41">
        <f>AVERAGE('JUDGYING fill in'!M54:N54)</f>
        <v>0</v>
      </c>
      <c r="H56" s="12">
        <f t="shared" si="2"/>
        <v>0</v>
      </c>
      <c r="I56" s="18">
        <f t="shared" si="1"/>
        <v>18</v>
      </c>
    </row>
    <row r="57" spans="1:9" x14ac:dyDescent="0.25">
      <c r="A57" s="3">
        <v>46</v>
      </c>
      <c r="B57" s="8">
        <f>'REGISTRATION fill in'!C56</f>
        <v>0</v>
      </c>
      <c r="C57" s="8">
        <f>'REGISTRATION fill in'!D56</f>
        <v>0</v>
      </c>
      <c r="D57" s="44">
        <f>'REGISTRATION fill in'!E56</f>
        <v>0</v>
      </c>
      <c r="E57" s="41">
        <f>AVERAGE('JUDGYING fill in'!E55:F55)</f>
        <v>0</v>
      </c>
      <c r="F57" s="41">
        <f>AVERAGE('JUDGYING fill in'!I55:J55)</f>
        <v>0</v>
      </c>
      <c r="G57" s="41">
        <f>AVERAGE('JUDGYING fill in'!M55:N55)</f>
        <v>0</v>
      </c>
      <c r="H57" s="12">
        <f t="shared" si="2"/>
        <v>0</v>
      </c>
      <c r="I57" s="18">
        <f t="shared" si="1"/>
        <v>18</v>
      </c>
    </row>
    <row r="58" spans="1:9" x14ac:dyDescent="0.25">
      <c r="A58" s="3">
        <v>47</v>
      </c>
      <c r="B58" s="8">
        <f>'REGISTRATION fill in'!C57</f>
        <v>0</v>
      </c>
      <c r="C58" s="8">
        <f>'REGISTRATION fill in'!D57</f>
        <v>0</v>
      </c>
      <c r="D58" s="44">
        <f>'REGISTRATION fill in'!E57</f>
        <v>0</v>
      </c>
      <c r="E58" s="41">
        <f>AVERAGE('JUDGYING fill in'!E56:F56)</f>
        <v>0</v>
      </c>
      <c r="F58" s="41">
        <f>AVERAGE('JUDGYING fill in'!I56:J56)</f>
        <v>0</v>
      </c>
      <c r="G58" s="41">
        <f>AVERAGE('JUDGYING fill in'!M56:N56)</f>
        <v>0</v>
      </c>
      <c r="H58" s="12">
        <f t="shared" si="2"/>
        <v>0</v>
      </c>
      <c r="I58" s="18">
        <f t="shared" si="1"/>
        <v>18</v>
      </c>
    </row>
    <row r="59" spans="1:9" x14ac:dyDescent="0.25">
      <c r="A59" s="3">
        <v>48</v>
      </c>
      <c r="B59" s="8">
        <f>'REGISTRATION fill in'!C58</f>
        <v>0</v>
      </c>
      <c r="C59" s="8">
        <f>'REGISTRATION fill in'!D58</f>
        <v>0</v>
      </c>
      <c r="D59" s="44">
        <f>'REGISTRATION fill in'!E58</f>
        <v>0</v>
      </c>
      <c r="E59" s="41">
        <f>AVERAGE('JUDGYING fill in'!E57:F57)</f>
        <v>0</v>
      </c>
      <c r="F59" s="41">
        <f>AVERAGE('JUDGYING fill in'!I57:J57)</f>
        <v>0</v>
      </c>
      <c r="G59" s="41">
        <f>AVERAGE('JUDGYING fill in'!M57:N57)</f>
        <v>0</v>
      </c>
      <c r="H59" s="12">
        <f t="shared" si="2"/>
        <v>0</v>
      </c>
      <c r="I59" s="18">
        <f t="shared" si="1"/>
        <v>18</v>
      </c>
    </row>
    <row r="60" spans="1:9" x14ac:dyDescent="0.25">
      <c r="A60" s="3">
        <v>49</v>
      </c>
      <c r="B60" s="8">
        <f>'REGISTRATION fill in'!C59</f>
        <v>0</v>
      </c>
      <c r="C60" s="8">
        <f>'REGISTRATION fill in'!D59</f>
        <v>0</v>
      </c>
      <c r="D60" s="44">
        <f>'REGISTRATION fill in'!E59</f>
        <v>0</v>
      </c>
      <c r="E60" s="41">
        <f>AVERAGE('JUDGYING fill in'!E58:F58)</f>
        <v>0</v>
      </c>
      <c r="F60" s="41">
        <f>AVERAGE('JUDGYING fill in'!I58:J58)</f>
        <v>0</v>
      </c>
      <c r="G60" s="41">
        <f>AVERAGE('JUDGYING fill in'!M58:N58)</f>
        <v>0</v>
      </c>
      <c r="H60" s="12">
        <f t="shared" si="2"/>
        <v>0</v>
      </c>
      <c r="I60" s="18">
        <f t="shared" si="1"/>
        <v>18</v>
      </c>
    </row>
  </sheetData>
  <sheetProtection selectLockedCells="1" selectUnlockedCells="1"/>
  <sortState ref="A12:I60">
    <sortCondition descending="1" ref="H16"/>
  </sortState>
  <mergeCells count="6">
    <mergeCell ref="F9:H9"/>
    <mergeCell ref="F5:H5"/>
    <mergeCell ref="B7:D7"/>
    <mergeCell ref="F7:H7"/>
    <mergeCell ref="B8:D8"/>
    <mergeCell ref="F8:H8"/>
  </mergeCells>
  <pageMargins left="0.7" right="0.7" top="0.75" bottom="0.75" header="0.51180555555555551" footer="0.51180555555555551"/>
  <pageSetup paperSize="9" firstPageNumber="0" orientation="landscape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CP59"/>
  <sheetViews>
    <sheetView topLeftCell="A8" zoomScale="90" zoomScaleNormal="90" workbookViewId="0">
      <selection activeCell="E18" sqref="E18"/>
    </sheetView>
  </sheetViews>
  <sheetFormatPr defaultColWidth="8.5703125" defaultRowHeight="15" x14ac:dyDescent="0.25"/>
  <cols>
    <col min="1" max="1" width="12.140625" style="1" customWidth="1"/>
    <col min="2" max="2" width="6.5703125" style="2" customWidth="1"/>
    <col min="3" max="3" width="41.28515625" style="1" customWidth="1"/>
    <col min="4" max="4" width="8.5703125" style="2"/>
    <col min="5" max="5" width="12.140625" style="2" customWidth="1"/>
    <col min="6" max="6" width="8" style="1" customWidth="1"/>
    <col min="7" max="73" width="9.5703125" style="1" customWidth="1"/>
    <col min="74" max="74" width="11" style="33" customWidth="1"/>
    <col min="75" max="93" width="11" style="30" hidden="1" customWidth="1"/>
    <col min="94" max="94" width="11" style="33" customWidth="1"/>
    <col min="95" max="98" width="9.7109375" style="1" customWidth="1"/>
    <col min="99" max="16384" width="8.5703125" style="1"/>
  </cols>
  <sheetData>
    <row r="5" spans="2:92" ht="21" x14ac:dyDescent="0.35">
      <c r="G5" s="82"/>
    </row>
    <row r="6" spans="2:92" ht="21" customHeight="1" x14ac:dyDescent="0.25"/>
    <row r="7" spans="2:92" ht="21" x14ac:dyDescent="0.35">
      <c r="C7" s="19" t="s">
        <v>33</v>
      </c>
    </row>
    <row r="8" spans="2:92" ht="15.75" x14ac:dyDescent="0.25">
      <c r="C8" s="14" t="s">
        <v>50</v>
      </c>
      <c r="D8" s="14"/>
      <c r="BY8" s="34"/>
      <c r="BZ8" s="34"/>
      <c r="CB8" s="34"/>
      <c r="CL8" s="30" t="s">
        <v>7</v>
      </c>
      <c r="CM8" s="30" t="s">
        <v>8</v>
      </c>
      <c r="CN8" s="30" t="s">
        <v>9</v>
      </c>
    </row>
    <row r="9" spans="2:92" ht="15.75" x14ac:dyDescent="0.25">
      <c r="C9" s="14"/>
      <c r="D9" s="14"/>
      <c r="CL9" s="30" t="s">
        <v>10</v>
      </c>
      <c r="CM9" s="30" t="s">
        <v>12</v>
      </c>
      <c r="CN9" s="30" t="s">
        <v>11</v>
      </c>
    </row>
    <row r="10" spans="2:92" ht="38.25" customHeight="1" x14ac:dyDescent="0.25">
      <c r="B10" s="35" t="s">
        <v>18</v>
      </c>
      <c r="C10" s="35" t="s">
        <v>19</v>
      </c>
      <c r="D10" s="29" t="s">
        <v>21</v>
      </c>
      <c r="E10" s="29" t="s">
        <v>34</v>
      </c>
      <c r="BY10" s="30" t="str">
        <f>'QUALIF MIDDLE REZ'!B11</f>
        <v>Name Surname</v>
      </c>
      <c r="BZ10" s="30" t="str">
        <f>'QUALIF MIDDLE REZ'!C11</f>
        <v>Car</v>
      </c>
      <c r="CA10" s="30" t="str">
        <f>'QUALIF MIDDLE REZ'!D11</f>
        <v>SaRt No</v>
      </c>
      <c r="CB10" s="30" t="str">
        <f>'QUALIF MIDDLE REZ'!H11</f>
        <v>FINAL</v>
      </c>
    </row>
    <row r="11" spans="2:92" x14ac:dyDescent="0.25">
      <c r="B11" s="3">
        <v>1</v>
      </c>
      <c r="C11" s="32" t="str">
        <f>'QUALIF MIDDLE REZ'!B12</f>
        <v xml:space="preserve">Arūnas Černevičius </v>
      </c>
      <c r="D11" s="3">
        <f>'QUALIF MIDDLE REZ'!D12</f>
        <v>119</v>
      </c>
      <c r="E11" s="38">
        <f>'QUALIF MIDDLE REZ'!H12</f>
        <v>92</v>
      </c>
      <c r="BX11" s="30">
        <v>1</v>
      </c>
      <c r="BY11" s="30" t="str">
        <f>'QUALIF MIDDLE REZ'!B12</f>
        <v xml:space="preserve">Arūnas Černevičius </v>
      </c>
      <c r="BZ11" s="30" t="str">
        <f>'QUALIF MIDDLE REZ'!C12</f>
        <v xml:space="preserve">BMW e36 </v>
      </c>
      <c r="CA11" s="30">
        <f>'QUALIF MIDDLE REZ'!D12</f>
        <v>119</v>
      </c>
      <c r="CB11" s="31">
        <f>ROUND('QUALIF MIDDLE REZ'!H12,2)</f>
        <v>92</v>
      </c>
      <c r="CD11" s="30">
        <f t="shared" ref="CD11:CD16" si="0">RANK(CB11,$CB$11:$CB$59,0)</f>
        <v>1</v>
      </c>
      <c r="CF11" s="31">
        <f>CB11*1000000-CA11</f>
        <v>91999881</v>
      </c>
      <c r="CG11" s="30">
        <f>RANK(CF11,$CF$11:$CF$59,0)</f>
        <v>1</v>
      </c>
      <c r="CI11" s="30">
        <v>1</v>
      </c>
      <c r="CJ11" s="30">
        <f t="shared" ref="CJ11:CJ42" si="1">MATCH(CI11,CG:CG,0)</f>
        <v>11</v>
      </c>
      <c r="CL11" s="30" t="str">
        <f ca="1">IF(BY11&lt;&gt;0,INDIRECT(CL$9&amp;$CJ11),"")</f>
        <v xml:space="preserve">Arūnas Černevičius </v>
      </c>
      <c r="CM11" s="30">
        <f ca="1">IF(BZ11&lt;&gt;0,INDIRECT(CM$9&amp;$CJ11),"")</f>
        <v>119</v>
      </c>
      <c r="CN11" s="30">
        <f ca="1">IF(CA11&lt;&gt;0,INDIRECT(CN$9&amp;$CJ11),"")</f>
        <v>92</v>
      </c>
    </row>
    <row r="12" spans="2:92" x14ac:dyDescent="0.25">
      <c r="B12" s="3">
        <v>2</v>
      </c>
      <c r="C12" s="32" t="str">
        <f>'QUALIF MIDDLE REZ'!B13</f>
        <v xml:space="preserve">Norbe Daunoravičius </v>
      </c>
      <c r="D12" s="3">
        <f>'QUALIF MIDDLE REZ'!D13</f>
        <v>113</v>
      </c>
      <c r="E12" s="38">
        <f>'QUALIF MIDDLE REZ'!H13</f>
        <v>88.5</v>
      </c>
      <c r="BX12" s="30">
        <v>2</v>
      </c>
      <c r="BY12" s="30" t="str">
        <f>'QUALIF MIDDLE REZ'!B13</f>
        <v xml:space="preserve">Norbe Daunoravičius </v>
      </c>
      <c r="BZ12" s="30" t="str">
        <f>'QUALIF MIDDLE REZ'!C13</f>
        <v xml:space="preserve">BMW e30 </v>
      </c>
      <c r="CA12" s="30">
        <f>'QUALIF MIDDLE REZ'!D13</f>
        <v>113</v>
      </c>
      <c r="CB12" s="31">
        <f>ROUND('QUALIF MIDDLE REZ'!H13,2)</f>
        <v>88.5</v>
      </c>
      <c r="CD12" s="30">
        <f t="shared" si="0"/>
        <v>2</v>
      </c>
      <c r="CF12" s="31">
        <f t="shared" ref="CF12:CF59" si="2">CB12*1000000-CA12</f>
        <v>88499887</v>
      </c>
      <c r="CG12" s="30">
        <f t="shared" ref="CG12:CG23" si="3">RANK(CF12,$CF$11:$CF$59,0)</f>
        <v>2</v>
      </c>
      <c r="CI12" s="30">
        <v>2</v>
      </c>
      <c r="CJ12" s="30">
        <f t="shared" si="1"/>
        <v>12</v>
      </c>
      <c r="CL12" s="30" t="str">
        <f t="shared" ref="CL12:CL17" ca="1" si="4">IF(BY12&lt;&gt;0,INDIRECT(CL$9&amp;$CJ12),"")</f>
        <v xml:space="preserve">Norbe Daunoravičius </v>
      </c>
      <c r="CM12" s="30">
        <f t="shared" ref="CM12:CM17" ca="1" si="5">IF(BZ12&lt;&gt;0,INDIRECT(CM$9&amp;$CJ12),"")</f>
        <v>113</v>
      </c>
      <c r="CN12" s="30">
        <f t="shared" ref="CN12:CN17" ca="1" si="6">IF(CA12&lt;&gt;0,INDIRECT(CN$9&amp;$CJ12),"")</f>
        <v>88.5</v>
      </c>
    </row>
    <row r="13" spans="2:92" x14ac:dyDescent="0.25">
      <c r="B13" s="3">
        <v>3</v>
      </c>
      <c r="C13" s="32" t="str">
        <f>'QUALIF MIDDLE REZ'!B14</f>
        <v xml:space="preserve">Artūras Ravluškevičius </v>
      </c>
      <c r="D13" s="3">
        <f>'QUALIF MIDDLE REZ'!D14</f>
        <v>109</v>
      </c>
      <c r="E13" s="38">
        <f>'QUALIF MIDDLE REZ'!H14</f>
        <v>78</v>
      </c>
      <c r="BX13" s="30">
        <v>3</v>
      </c>
      <c r="BY13" s="30" t="str">
        <f>'QUALIF MIDDLE REZ'!B14</f>
        <v xml:space="preserve">Artūras Ravluškevičius </v>
      </c>
      <c r="BZ13" s="30" t="str">
        <f>'QUALIF MIDDLE REZ'!C14</f>
        <v xml:space="preserve">BMW e36 </v>
      </c>
      <c r="CA13" s="30">
        <f>'QUALIF MIDDLE REZ'!D14</f>
        <v>109</v>
      </c>
      <c r="CB13" s="31">
        <f>ROUND('QUALIF MIDDLE REZ'!H14,2)</f>
        <v>78</v>
      </c>
      <c r="CD13" s="30">
        <f t="shared" si="0"/>
        <v>3</v>
      </c>
      <c r="CF13" s="31">
        <f t="shared" si="2"/>
        <v>77999891</v>
      </c>
      <c r="CG13" s="30">
        <f t="shared" si="3"/>
        <v>3</v>
      </c>
      <c r="CI13" s="30">
        <v>3</v>
      </c>
      <c r="CJ13" s="30">
        <f t="shared" si="1"/>
        <v>13</v>
      </c>
      <c r="CL13" s="30" t="str">
        <f t="shared" ca="1" si="4"/>
        <v xml:space="preserve">Artūras Ravluškevičius </v>
      </c>
      <c r="CM13" s="30">
        <f t="shared" ca="1" si="5"/>
        <v>109</v>
      </c>
      <c r="CN13" s="30">
        <f t="shared" ca="1" si="6"/>
        <v>78</v>
      </c>
    </row>
    <row r="14" spans="2:92" x14ac:dyDescent="0.25">
      <c r="B14" s="3">
        <v>4</v>
      </c>
      <c r="C14" s="32" t="str">
        <f>'QUALIF MIDDLE REZ'!B15</f>
        <v xml:space="preserve">Aurimas Vaškelis </v>
      </c>
      <c r="D14" s="3">
        <f>'QUALIF MIDDLE REZ'!D15</f>
        <v>127</v>
      </c>
      <c r="E14" s="38">
        <f>'QUALIF MIDDLE REZ'!H15</f>
        <v>78</v>
      </c>
      <c r="BX14" s="30">
        <v>4</v>
      </c>
      <c r="BY14" s="30" t="str">
        <f>'QUALIF MIDDLE REZ'!B15</f>
        <v xml:space="preserve">Aurimas Vaškelis </v>
      </c>
      <c r="BZ14" s="30" t="str">
        <f>'QUALIF MIDDLE REZ'!C15</f>
        <v xml:space="preserve">BMW e30 </v>
      </c>
      <c r="CA14" s="30">
        <f>'QUALIF MIDDLE REZ'!D15</f>
        <v>127</v>
      </c>
      <c r="CB14" s="31">
        <f>ROUND('QUALIF MIDDLE REZ'!H15,2)</f>
        <v>78</v>
      </c>
      <c r="CD14" s="30">
        <f t="shared" si="0"/>
        <v>3</v>
      </c>
      <c r="CF14" s="31">
        <f t="shared" si="2"/>
        <v>77999873</v>
      </c>
      <c r="CG14" s="30">
        <f t="shared" si="3"/>
        <v>4</v>
      </c>
      <c r="CI14" s="30">
        <v>4</v>
      </c>
      <c r="CJ14" s="30">
        <f t="shared" si="1"/>
        <v>14</v>
      </c>
      <c r="CL14" s="30" t="str">
        <f t="shared" ca="1" si="4"/>
        <v xml:space="preserve">Aurimas Vaškelis </v>
      </c>
      <c r="CM14" s="30">
        <f t="shared" ca="1" si="5"/>
        <v>127</v>
      </c>
      <c r="CN14" s="30">
        <f t="shared" ca="1" si="6"/>
        <v>78</v>
      </c>
    </row>
    <row r="15" spans="2:92" x14ac:dyDescent="0.25">
      <c r="B15" s="3">
        <v>5</v>
      </c>
      <c r="C15" s="32" t="str">
        <f>'QUALIF MIDDLE REZ'!B16</f>
        <v xml:space="preserve">Benediktas Čirba </v>
      </c>
      <c r="D15" s="3">
        <f>'QUALIF MIDDLE REZ'!D16</f>
        <v>103</v>
      </c>
      <c r="E15" s="38">
        <f>'QUALIF MIDDLE REZ'!H16</f>
        <v>70.5</v>
      </c>
      <c r="BX15" s="30">
        <v>5</v>
      </c>
      <c r="BY15" s="30" t="str">
        <f>'QUALIF MIDDLE REZ'!B16</f>
        <v xml:space="preserve">Benediktas Čirba </v>
      </c>
      <c r="BZ15" s="30" t="str">
        <f>'QUALIF MIDDLE REZ'!C16</f>
        <v xml:space="preserve">Nissan S14 </v>
      </c>
      <c r="CA15" s="30">
        <f>'QUALIF MIDDLE REZ'!D16</f>
        <v>103</v>
      </c>
      <c r="CB15" s="31">
        <f>ROUND('QUALIF MIDDLE REZ'!H16,2)</f>
        <v>70.5</v>
      </c>
      <c r="CD15" s="30">
        <f t="shared" si="0"/>
        <v>5</v>
      </c>
      <c r="CF15" s="31">
        <f t="shared" si="2"/>
        <v>70499897</v>
      </c>
      <c r="CG15" s="30">
        <f t="shared" si="3"/>
        <v>5</v>
      </c>
      <c r="CI15" s="30">
        <v>5</v>
      </c>
      <c r="CJ15" s="30">
        <f t="shared" si="1"/>
        <v>15</v>
      </c>
      <c r="CL15" s="30" t="str">
        <f t="shared" ca="1" si="4"/>
        <v xml:space="preserve">Benediktas Čirba </v>
      </c>
      <c r="CM15" s="30">
        <f t="shared" ca="1" si="5"/>
        <v>103</v>
      </c>
      <c r="CN15" s="30">
        <f t="shared" ca="1" si="6"/>
        <v>70.5</v>
      </c>
    </row>
    <row r="16" spans="2:92" x14ac:dyDescent="0.25">
      <c r="B16" s="3">
        <v>6</v>
      </c>
      <c r="C16" s="32" t="str">
        <f>'QUALIF MIDDLE REZ'!B17</f>
        <v xml:space="preserve"> Lukas Garalevicius </v>
      </c>
      <c r="D16" s="3">
        <f>'QUALIF MIDDLE REZ'!D17</f>
        <v>122</v>
      </c>
      <c r="E16" s="38">
        <f>'QUALIF MIDDLE REZ'!H17</f>
        <v>66</v>
      </c>
      <c r="BX16" s="30">
        <v>6</v>
      </c>
      <c r="BY16" s="30" t="str">
        <f>'QUALIF MIDDLE REZ'!B17</f>
        <v xml:space="preserve"> Lukas Garalevicius </v>
      </c>
      <c r="BZ16" s="30" t="str">
        <f>'QUALIF MIDDLE REZ'!C17</f>
        <v xml:space="preserve">Nissan Turbo </v>
      </c>
      <c r="CA16" s="30">
        <f>'QUALIF MIDDLE REZ'!D17</f>
        <v>122</v>
      </c>
      <c r="CB16" s="31">
        <f>ROUND('QUALIF MIDDLE REZ'!H17,2)</f>
        <v>66</v>
      </c>
      <c r="CD16" s="30">
        <f t="shared" si="0"/>
        <v>6</v>
      </c>
      <c r="CF16" s="31">
        <f t="shared" si="2"/>
        <v>65999878</v>
      </c>
      <c r="CG16" s="30">
        <f t="shared" si="3"/>
        <v>6</v>
      </c>
      <c r="CI16" s="30">
        <v>6</v>
      </c>
      <c r="CJ16" s="30">
        <f t="shared" si="1"/>
        <v>16</v>
      </c>
      <c r="CL16" s="30" t="str">
        <f t="shared" ca="1" si="4"/>
        <v xml:space="preserve"> Lukas Garalevicius </v>
      </c>
      <c r="CM16" s="30">
        <f t="shared" ca="1" si="5"/>
        <v>122</v>
      </c>
      <c r="CN16" s="30">
        <f t="shared" ca="1" si="6"/>
        <v>66</v>
      </c>
    </row>
    <row r="17" spans="2:92" x14ac:dyDescent="0.25">
      <c r="B17" s="3">
        <v>7</v>
      </c>
      <c r="C17" s="32" t="str">
        <f>'QUALIF MIDDLE REZ'!B18</f>
        <v xml:space="preserve"> Igor Martynov </v>
      </c>
      <c r="D17" s="3">
        <f>'QUALIF MIDDLE REZ'!D18</f>
        <v>126</v>
      </c>
      <c r="E17" s="38">
        <f>'QUALIF MIDDLE REZ'!H18</f>
        <v>64.5</v>
      </c>
      <c r="BX17" s="30">
        <v>7</v>
      </c>
      <c r="BY17" s="30" t="str">
        <f>'QUALIF MIDDLE REZ'!B18</f>
        <v xml:space="preserve"> Igor Martynov </v>
      </c>
      <c r="BZ17" s="30" t="str">
        <f>'QUALIF MIDDLE REZ'!C18</f>
        <v xml:space="preserve">Bmw 340 </v>
      </c>
      <c r="CA17" s="30">
        <f>'QUALIF MIDDLE REZ'!D18</f>
        <v>126</v>
      </c>
      <c r="CB17" s="31">
        <f>ROUND('QUALIF MIDDLE REZ'!H18,2)</f>
        <v>64.5</v>
      </c>
      <c r="CD17" s="30">
        <f t="shared" ref="CD17:CD59" si="7">RANK(CB17,$CB$11:$CB$59,0)</f>
        <v>7</v>
      </c>
      <c r="CF17" s="31">
        <f t="shared" si="2"/>
        <v>64499874</v>
      </c>
      <c r="CG17" s="30">
        <f t="shared" si="3"/>
        <v>7</v>
      </c>
      <c r="CI17" s="30">
        <v>7</v>
      </c>
      <c r="CJ17" s="30">
        <f t="shared" si="1"/>
        <v>17</v>
      </c>
      <c r="CL17" s="30" t="str">
        <f t="shared" ca="1" si="4"/>
        <v xml:space="preserve"> Igor Martynov </v>
      </c>
      <c r="CM17" s="30">
        <f t="shared" ca="1" si="5"/>
        <v>126</v>
      </c>
      <c r="CN17" s="30">
        <f t="shared" ca="1" si="6"/>
        <v>64.5</v>
      </c>
    </row>
    <row r="18" spans="2:92" x14ac:dyDescent="0.25">
      <c r="B18" s="3">
        <v>8</v>
      </c>
      <c r="C18" s="32" t="str">
        <f>'QUALIF MIDDLE REZ'!B19</f>
        <v xml:space="preserve"> Arnas Dyburis </v>
      </c>
      <c r="D18" s="3">
        <f>'QUALIF MIDDLE REZ'!D19</f>
        <v>104</v>
      </c>
      <c r="E18" s="38">
        <f>'QUALIF MIDDLE REZ'!H19</f>
        <v>61.5</v>
      </c>
      <c r="BX18" s="30">
        <v>8</v>
      </c>
      <c r="BY18" s="30" t="str">
        <f>'QUALIF MIDDLE REZ'!B19</f>
        <v xml:space="preserve"> Arnas Dyburis </v>
      </c>
      <c r="BZ18" s="30" t="str">
        <f>'QUALIF MIDDLE REZ'!C19</f>
        <v xml:space="preserve">Nissan 180sx </v>
      </c>
      <c r="CA18" s="30">
        <f>'QUALIF MIDDLE REZ'!D19</f>
        <v>104</v>
      </c>
      <c r="CB18" s="31">
        <f>ROUND('QUALIF MIDDLE REZ'!H19,2)</f>
        <v>61.5</v>
      </c>
      <c r="CD18" s="30">
        <f t="shared" si="7"/>
        <v>8</v>
      </c>
      <c r="CF18" s="31">
        <f t="shared" si="2"/>
        <v>61499896</v>
      </c>
      <c r="CG18" s="30">
        <f t="shared" si="3"/>
        <v>8</v>
      </c>
      <c r="CI18" s="30">
        <v>8</v>
      </c>
      <c r="CJ18" s="30">
        <f t="shared" si="1"/>
        <v>18</v>
      </c>
      <c r="CL18" s="30" t="str">
        <f t="shared" ref="CL18:CN21" ca="1" si="8">IF(BY18&lt;&gt;0,INDIRECT(CL$9&amp;$CJ18),"")</f>
        <v xml:space="preserve"> Arnas Dyburis </v>
      </c>
      <c r="CM18" s="30">
        <f t="shared" ca="1" si="8"/>
        <v>104</v>
      </c>
      <c r="CN18" s="30">
        <f t="shared" ca="1" si="8"/>
        <v>61.5</v>
      </c>
    </row>
    <row r="19" spans="2:92" x14ac:dyDescent="0.25">
      <c r="B19" s="3">
        <v>9</v>
      </c>
      <c r="C19" s="32" t="str">
        <f>'QUALIF MIDDLE REZ'!B20</f>
        <v xml:space="preserve">Ignas Daunoravičius </v>
      </c>
      <c r="D19" s="3">
        <f>'QUALIF MIDDLE REZ'!D20</f>
        <v>134</v>
      </c>
      <c r="E19" s="38">
        <f>'QUALIF MIDDLE REZ'!H20</f>
        <v>61</v>
      </c>
      <c r="BX19" s="30">
        <v>9</v>
      </c>
      <c r="BY19" s="30" t="str">
        <f>'QUALIF MIDDLE REZ'!B20</f>
        <v xml:space="preserve">Ignas Daunoravičius </v>
      </c>
      <c r="BZ19" s="30" t="str">
        <f>'QUALIF MIDDLE REZ'!C20</f>
        <v xml:space="preserve">BMW e30 </v>
      </c>
      <c r="CA19" s="30">
        <f>'QUALIF MIDDLE REZ'!D20</f>
        <v>134</v>
      </c>
      <c r="CB19" s="31">
        <f>ROUND('QUALIF MIDDLE REZ'!H20,2)</f>
        <v>61</v>
      </c>
      <c r="CD19" s="30">
        <f t="shared" si="7"/>
        <v>9</v>
      </c>
      <c r="CF19" s="31">
        <f t="shared" si="2"/>
        <v>60999866</v>
      </c>
      <c r="CG19" s="30">
        <f t="shared" si="3"/>
        <v>9</v>
      </c>
      <c r="CI19" s="30">
        <v>9</v>
      </c>
      <c r="CJ19" s="30">
        <f t="shared" si="1"/>
        <v>19</v>
      </c>
      <c r="CL19" s="30" t="str">
        <f t="shared" ca="1" si="8"/>
        <v xml:space="preserve">Ignas Daunoravičius </v>
      </c>
      <c r="CM19" s="30">
        <f t="shared" ca="1" si="8"/>
        <v>134</v>
      </c>
      <c r="CN19" s="30">
        <f t="shared" ca="1" si="8"/>
        <v>61</v>
      </c>
    </row>
    <row r="20" spans="2:92" x14ac:dyDescent="0.25">
      <c r="B20" s="3">
        <v>10</v>
      </c>
      <c r="C20" s="32" t="str">
        <f>'QUALIF MIDDLE REZ'!B21</f>
        <v xml:space="preserve">Valdas Vindžigelskis </v>
      </c>
      <c r="D20" s="3">
        <f>'QUALIF MIDDLE REZ'!D21</f>
        <v>136</v>
      </c>
      <c r="E20" s="38">
        <f>'QUALIF MIDDLE REZ'!H21</f>
        <v>53.5</v>
      </c>
      <c r="BX20" s="30">
        <v>10</v>
      </c>
      <c r="BY20" s="30" t="str">
        <f>'QUALIF MIDDLE REZ'!B21</f>
        <v xml:space="preserve">Valdas Vindžigelskis </v>
      </c>
      <c r="BZ20" s="30" t="str">
        <f>'QUALIF MIDDLE REZ'!C21</f>
        <v>BMW e30</v>
      </c>
      <c r="CA20" s="30">
        <f>'QUALIF MIDDLE REZ'!D21</f>
        <v>136</v>
      </c>
      <c r="CB20" s="31">
        <f>ROUND('QUALIF MIDDLE REZ'!H21,2)</f>
        <v>53.5</v>
      </c>
      <c r="CD20" s="30">
        <f t="shared" si="7"/>
        <v>10</v>
      </c>
      <c r="CF20" s="31">
        <f t="shared" si="2"/>
        <v>53499864</v>
      </c>
      <c r="CG20" s="30">
        <f t="shared" si="3"/>
        <v>10</v>
      </c>
      <c r="CI20" s="30">
        <v>10</v>
      </c>
      <c r="CJ20" s="30">
        <f t="shared" si="1"/>
        <v>20</v>
      </c>
      <c r="CL20" s="30" t="str">
        <f t="shared" ca="1" si="8"/>
        <v xml:space="preserve">Valdas Vindžigelskis </v>
      </c>
      <c r="CM20" s="30">
        <f t="shared" ca="1" si="8"/>
        <v>136</v>
      </c>
      <c r="CN20" s="30">
        <f t="shared" ca="1" si="8"/>
        <v>53.5</v>
      </c>
    </row>
    <row r="21" spans="2:92" x14ac:dyDescent="0.25">
      <c r="B21" s="3">
        <v>11</v>
      </c>
      <c r="C21" s="32" t="str">
        <f>'QUALIF MIDDLE REZ'!B22</f>
        <v xml:space="preserve"> Justinas Pečiukonis </v>
      </c>
      <c r="D21" s="3">
        <f>'QUALIF MIDDLE REZ'!D22</f>
        <v>111</v>
      </c>
      <c r="E21" s="38">
        <f>'QUALIF MIDDLE REZ'!H22</f>
        <v>51.5</v>
      </c>
      <c r="BX21" s="30">
        <v>11</v>
      </c>
      <c r="BY21" s="30" t="str">
        <f>'QUALIF MIDDLE REZ'!B22</f>
        <v xml:space="preserve"> Justinas Pečiukonis </v>
      </c>
      <c r="BZ21" s="30" t="str">
        <f>'QUALIF MIDDLE REZ'!C22</f>
        <v xml:space="preserve">Bmw E30 330i </v>
      </c>
      <c r="CA21" s="30">
        <f>'QUALIF MIDDLE REZ'!D22</f>
        <v>111</v>
      </c>
      <c r="CB21" s="31">
        <f>ROUND('QUALIF MIDDLE REZ'!H22,2)</f>
        <v>51.5</v>
      </c>
      <c r="CD21" s="30">
        <f t="shared" si="7"/>
        <v>11</v>
      </c>
      <c r="CF21" s="31">
        <f t="shared" si="2"/>
        <v>51499889</v>
      </c>
      <c r="CG21" s="30">
        <f t="shared" si="3"/>
        <v>11</v>
      </c>
      <c r="CI21" s="30">
        <v>11</v>
      </c>
      <c r="CJ21" s="30">
        <f t="shared" si="1"/>
        <v>21</v>
      </c>
      <c r="CL21" s="30" t="str">
        <f t="shared" ca="1" si="8"/>
        <v xml:space="preserve"> Justinas Pečiukonis </v>
      </c>
      <c r="CM21" s="30">
        <f t="shared" ca="1" si="8"/>
        <v>111</v>
      </c>
      <c r="CN21" s="30">
        <f t="shared" ca="1" si="8"/>
        <v>51.5</v>
      </c>
    </row>
    <row r="22" spans="2:92" x14ac:dyDescent="0.25">
      <c r="B22" s="3">
        <v>12</v>
      </c>
      <c r="C22" s="32" t="str">
        <f>'QUALIF MIDDLE REZ'!B23</f>
        <v xml:space="preserve"> Ignas Klimavičius </v>
      </c>
      <c r="D22" s="3">
        <f>'QUALIF MIDDLE REZ'!D23</f>
        <v>130</v>
      </c>
      <c r="E22" s="38">
        <f>'QUALIF MIDDLE REZ'!H23</f>
        <v>44</v>
      </c>
      <c r="BX22" s="30">
        <v>12</v>
      </c>
      <c r="BY22" s="30" t="str">
        <f>'QUALIF MIDDLE REZ'!B23</f>
        <v xml:space="preserve"> Ignas Klimavičius </v>
      </c>
      <c r="BZ22" s="30" t="str">
        <f>'QUALIF MIDDLE REZ'!C23</f>
        <v xml:space="preserve">BMW E30 </v>
      </c>
      <c r="CA22" s="30">
        <f>'QUALIF MIDDLE REZ'!D23</f>
        <v>130</v>
      </c>
      <c r="CB22" s="31">
        <f>ROUND('QUALIF MIDDLE REZ'!H23,2)</f>
        <v>44</v>
      </c>
      <c r="CD22" s="30">
        <f t="shared" si="7"/>
        <v>12</v>
      </c>
      <c r="CF22" s="31">
        <f t="shared" si="2"/>
        <v>43999870</v>
      </c>
      <c r="CG22" s="30">
        <f t="shared" si="3"/>
        <v>12</v>
      </c>
      <c r="CI22" s="30">
        <v>12</v>
      </c>
      <c r="CJ22" s="30">
        <f t="shared" si="1"/>
        <v>22</v>
      </c>
      <c r="CL22" s="30" t="str">
        <f t="shared" ref="CL22:CL59" ca="1" si="9">IF(BY22&lt;&gt;0,INDIRECT(CL$9&amp;$CJ22),"")</f>
        <v xml:space="preserve"> Ignas Klimavičius </v>
      </c>
      <c r="CM22" s="30">
        <f t="shared" ref="CM22:CM59" ca="1" si="10">IF(BZ22&lt;&gt;0,INDIRECT(CM$9&amp;$CJ22),"")</f>
        <v>130</v>
      </c>
      <c r="CN22" s="30">
        <f t="shared" ref="CN22:CN59" ca="1" si="11">IF(CA22&lt;&gt;0,INDIRECT(CN$9&amp;$CJ22),"")</f>
        <v>44</v>
      </c>
    </row>
    <row r="23" spans="2:92" x14ac:dyDescent="0.25">
      <c r="B23" s="3">
        <v>13</v>
      </c>
      <c r="C23" s="32" t="str">
        <f>'QUALIF MIDDLE REZ'!B24</f>
        <v xml:space="preserve">Robert Lisovskij </v>
      </c>
      <c r="D23" s="3">
        <f>'QUALIF MIDDLE REZ'!D24</f>
        <v>105</v>
      </c>
      <c r="E23" s="38">
        <f>'QUALIF MIDDLE REZ'!H24</f>
        <v>42</v>
      </c>
      <c r="BX23" s="30">
        <v>13</v>
      </c>
      <c r="BY23" s="30" t="str">
        <f>'QUALIF MIDDLE REZ'!B24</f>
        <v xml:space="preserve">Robert Lisovskij </v>
      </c>
      <c r="BZ23" s="30" t="str">
        <f>'QUALIF MIDDLE REZ'!C24</f>
        <v>Ford Sierra </v>
      </c>
      <c r="CA23" s="30">
        <f>'QUALIF MIDDLE REZ'!D24</f>
        <v>105</v>
      </c>
      <c r="CB23" s="31">
        <f>ROUND('QUALIF MIDDLE REZ'!H24,2)</f>
        <v>42</v>
      </c>
      <c r="CD23" s="30">
        <f t="shared" si="7"/>
        <v>13</v>
      </c>
      <c r="CF23" s="31">
        <f t="shared" si="2"/>
        <v>41999895</v>
      </c>
      <c r="CG23" s="30">
        <f t="shared" si="3"/>
        <v>13</v>
      </c>
      <c r="CI23" s="30">
        <v>13</v>
      </c>
      <c r="CJ23" s="30">
        <f t="shared" si="1"/>
        <v>23</v>
      </c>
      <c r="CL23" s="30" t="str">
        <f t="shared" ca="1" si="9"/>
        <v xml:space="preserve">Robert Lisovskij </v>
      </c>
      <c r="CM23" s="30">
        <f t="shared" ca="1" si="10"/>
        <v>105</v>
      </c>
      <c r="CN23" s="30">
        <f t="shared" ca="1" si="11"/>
        <v>42</v>
      </c>
    </row>
    <row r="24" spans="2:92" x14ac:dyDescent="0.25">
      <c r="B24" s="3">
        <v>14</v>
      </c>
      <c r="C24" s="32" t="str">
        <f>'QUALIF MIDDLE REZ'!B25</f>
        <v xml:space="preserve">Andrius Poška </v>
      </c>
      <c r="D24" s="3">
        <f>'QUALIF MIDDLE REZ'!D25</f>
        <v>101</v>
      </c>
      <c r="E24" s="38">
        <f>'QUALIF MIDDLE REZ'!H25</f>
        <v>41</v>
      </c>
      <c r="BX24" s="30">
        <v>14</v>
      </c>
      <c r="BY24" s="30" t="str">
        <f>'QUALIF MIDDLE REZ'!B25</f>
        <v xml:space="preserve">Andrius Poška </v>
      </c>
      <c r="BZ24" s="30" t="str">
        <f>'QUALIF MIDDLE REZ'!C25</f>
        <v xml:space="preserve">BMW 340 </v>
      </c>
      <c r="CA24" s="30">
        <f>'QUALIF MIDDLE REZ'!D25</f>
        <v>101</v>
      </c>
      <c r="CB24" s="31">
        <f>ROUND('QUALIF MIDDLE REZ'!H25,2)</f>
        <v>41</v>
      </c>
      <c r="CD24" s="30">
        <f t="shared" si="7"/>
        <v>14</v>
      </c>
      <c r="CF24" s="31">
        <f t="shared" si="2"/>
        <v>40999899</v>
      </c>
      <c r="CG24" s="30">
        <f t="shared" ref="CG24:CG59" si="12">RANK(CF24,$CF$11:$CF$59)</f>
        <v>14</v>
      </c>
      <c r="CI24" s="30">
        <v>14</v>
      </c>
      <c r="CJ24" s="30">
        <f t="shared" si="1"/>
        <v>24</v>
      </c>
      <c r="CL24" s="30" t="str">
        <f t="shared" ca="1" si="9"/>
        <v xml:space="preserve">Andrius Poška </v>
      </c>
      <c r="CM24" s="30">
        <f t="shared" ca="1" si="10"/>
        <v>101</v>
      </c>
      <c r="CN24" s="30">
        <f t="shared" ca="1" si="11"/>
        <v>41</v>
      </c>
    </row>
    <row r="25" spans="2:92" x14ac:dyDescent="0.25">
      <c r="B25" s="3">
        <v>15</v>
      </c>
      <c r="C25" s="32" t="str">
        <f>'QUALIF MIDDLE REZ'!B26</f>
        <v xml:space="preserve">Egidijus Pečiukonis </v>
      </c>
      <c r="D25" s="3">
        <f>'QUALIF MIDDLE REZ'!D26</f>
        <v>114</v>
      </c>
      <c r="E25" s="38">
        <f>'QUALIF MIDDLE REZ'!H26</f>
        <v>36.5</v>
      </c>
      <c r="BX25" s="30">
        <v>15</v>
      </c>
      <c r="BY25" s="30" t="str">
        <f>'QUALIF MIDDLE REZ'!B26</f>
        <v xml:space="preserve">Egidijus Pečiukonis </v>
      </c>
      <c r="BZ25" s="30" t="str">
        <f>'QUALIF MIDDLE REZ'!C26</f>
        <v xml:space="preserve">Bmw E30 344 </v>
      </c>
      <c r="CA25" s="30">
        <f>'QUALIF MIDDLE REZ'!D26</f>
        <v>114</v>
      </c>
      <c r="CB25" s="31">
        <f>ROUND('QUALIF MIDDLE REZ'!H26,2)</f>
        <v>36.5</v>
      </c>
      <c r="CD25" s="30">
        <f t="shared" si="7"/>
        <v>15</v>
      </c>
      <c r="CF25" s="31">
        <f t="shared" si="2"/>
        <v>36499886</v>
      </c>
      <c r="CG25" s="30">
        <f t="shared" si="12"/>
        <v>15</v>
      </c>
      <c r="CI25" s="30">
        <v>15</v>
      </c>
      <c r="CJ25" s="30">
        <f t="shared" si="1"/>
        <v>25</v>
      </c>
      <c r="CL25" s="30" t="str">
        <f t="shared" ca="1" si="9"/>
        <v xml:space="preserve">Egidijus Pečiukonis </v>
      </c>
      <c r="CM25" s="30">
        <f t="shared" ca="1" si="10"/>
        <v>114</v>
      </c>
      <c r="CN25" s="30">
        <f t="shared" ca="1" si="11"/>
        <v>36.5</v>
      </c>
    </row>
    <row r="26" spans="2:92" x14ac:dyDescent="0.25">
      <c r="B26" s="3">
        <v>16</v>
      </c>
      <c r="C26" s="32" t="str">
        <f>'QUALIF MIDDLE REZ'!B27</f>
        <v xml:space="preserve"> Silvestras Bieliauskas</v>
      </c>
      <c r="D26" s="3">
        <f>'QUALIF MIDDLE REZ'!D27</f>
        <v>116</v>
      </c>
      <c r="E26" s="38">
        <f>'QUALIF MIDDLE REZ'!H27</f>
        <v>33.5</v>
      </c>
      <c r="BX26" s="30">
        <v>16</v>
      </c>
      <c r="BY26" s="30" t="str">
        <f>'QUALIF MIDDLE REZ'!B27</f>
        <v xml:space="preserve"> Silvestras Bieliauskas</v>
      </c>
      <c r="BZ26" s="30" t="str">
        <f>'QUALIF MIDDLE REZ'!C27</f>
        <v>Bmw 340</v>
      </c>
      <c r="CA26" s="30">
        <f>'QUALIF MIDDLE REZ'!D27</f>
        <v>116</v>
      </c>
      <c r="CB26" s="31">
        <f>ROUND('QUALIF MIDDLE REZ'!H27,2)</f>
        <v>33.5</v>
      </c>
      <c r="CD26" s="30">
        <f t="shared" si="7"/>
        <v>16</v>
      </c>
      <c r="CF26" s="31">
        <f t="shared" si="2"/>
        <v>33499884</v>
      </c>
      <c r="CG26" s="30">
        <f t="shared" si="12"/>
        <v>16</v>
      </c>
      <c r="CI26" s="30">
        <v>16</v>
      </c>
      <c r="CJ26" s="30">
        <f t="shared" si="1"/>
        <v>26</v>
      </c>
      <c r="CL26" s="30" t="str">
        <f t="shared" ca="1" si="9"/>
        <v xml:space="preserve"> Silvestras Bieliauskas</v>
      </c>
      <c r="CM26" s="30">
        <f t="shared" ca="1" si="10"/>
        <v>116</v>
      </c>
      <c r="CN26" s="30">
        <f t="shared" ca="1" si="11"/>
        <v>33.5</v>
      </c>
    </row>
    <row r="27" spans="2:92" x14ac:dyDescent="0.25">
      <c r="B27" s="3">
        <v>17</v>
      </c>
      <c r="C27" s="32"/>
      <c r="D27" s="43"/>
      <c r="E27" s="86"/>
      <c r="BX27" s="30">
        <v>17</v>
      </c>
      <c r="BY27" s="30" t="str">
        <f>'QUALIF MIDDLE REZ'!B28</f>
        <v xml:space="preserve"> Aurimas Janeika </v>
      </c>
      <c r="BZ27" s="30" t="str">
        <f>'QUALIF MIDDLE REZ'!C28</f>
        <v xml:space="preserve">Bmw E30 </v>
      </c>
      <c r="CA27" s="30">
        <f>'QUALIF MIDDLE REZ'!D28</f>
        <v>115</v>
      </c>
      <c r="CB27" s="31">
        <f>ROUND('QUALIF MIDDLE REZ'!H28,2)</f>
        <v>29</v>
      </c>
      <c r="CD27" s="30">
        <f t="shared" si="7"/>
        <v>17</v>
      </c>
      <c r="CF27" s="31">
        <f t="shared" si="2"/>
        <v>28999885</v>
      </c>
      <c r="CG27" s="30">
        <f t="shared" si="12"/>
        <v>17</v>
      </c>
      <c r="CI27" s="30">
        <v>17</v>
      </c>
      <c r="CJ27" s="30">
        <f t="shared" si="1"/>
        <v>27</v>
      </c>
      <c r="CL27" s="30" t="str">
        <f t="shared" ca="1" si="9"/>
        <v xml:space="preserve"> Aurimas Janeika </v>
      </c>
      <c r="CM27" s="30">
        <f t="shared" ca="1" si="10"/>
        <v>115</v>
      </c>
      <c r="CN27" s="30">
        <f t="shared" ca="1" si="11"/>
        <v>29</v>
      </c>
    </row>
    <row r="28" spans="2:92" x14ac:dyDescent="0.25">
      <c r="B28" s="3">
        <v>18</v>
      </c>
      <c r="C28" s="32"/>
      <c r="D28" s="43"/>
      <c r="E28" s="86"/>
      <c r="BX28" s="30">
        <v>18</v>
      </c>
      <c r="BY28" s="30" t="str">
        <f>'QUALIF MIDDLE REZ'!B29</f>
        <v xml:space="preserve"> Julius Mockevičius </v>
      </c>
      <c r="BZ28" s="30" t="str">
        <f>'QUALIF MIDDLE REZ'!C29</f>
        <v>Bmw E30 </v>
      </c>
      <c r="CA28" s="30">
        <f>'QUALIF MIDDLE REZ'!D29</f>
        <v>102</v>
      </c>
      <c r="CB28" s="31">
        <f>ROUND('QUALIF MIDDLE REZ'!H29,2)</f>
        <v>0</v>
      </c>
      <c r="CD28" s="30">
        <f t="shared" si="7"/>
        <v>18</v>
      </c>
      <c r="CF28" s="31">
        <f t="shared" si="2"/>
        <v>-102</v>
      </c>
      <c r="CG28" s="30">
        <f t="shared" si="12"/>
        <v>40</v>
      </c>
      <c r="CI28" s="30">
        <v>18</v>
      </c>
      <c r="CJ28" s="30">
        <f t="shared" si="1"/>
        <v>38</v>
      </c>
      <c r="CL28" s="30">
        <f t="shared" ca="1" si="9"/>
        <v>0</v>
      </c>
      <c r="CM28" s="30">
        <f t="shared" ca="1" si="10"/>
        <v>0</v>
      </c>
      <c r="CN28" s="30">
        <f t="shared" ca="1" si="11"/>
        <v>0</v>
      </c>
    </row>
    <row r="29" spans="2:92" x14ac:dyDescent="0.25">
      <c r="B29" s="3">
        <v>19</v>
      </c>
      <c r="C29" s="32"/>
      <c r="D29" s="43"/>
      <c r="E29" s="86"/>
      <c r="BX29" s="30">
        <v>19</v>
      </c>
      <c r="BY29" s="30" t="str">
        <f>'QUALIF MIDDLE REZ'!B30</f>
        <v xml:space="preserve"> Sigitas Sauciunas </v>
      </c>
      <c r="BZ29" s="30" t="str">
        <f>'QUALIF MIDDLE REZ'!C30</f>
        <v xml:space="preserve">BMW 325 </v>
      </c>
      <c r="CA29" s="30">
        <f>'QUALIF MIDDLE REZ'!D30</f>
        <v>110</v>
      </c>
      <c r="CB29" s="31">
        <f>ROUND('QUALIF MIDDLE REZ'!H30,2)</f>
        <v>0</v>
      </c>
      <c r="CD29" s="30">
        <f t="shared" si="7"/>
        <v>18</v>
      </c>
      <c r="CF29" s="31">
        <f t="shared" si="2"/>
        <v>-110</v>
      </c>
      <c r="CG29" s="30">
        <f t="shared" si="12"/>
        <v>41</v>
      </c>
      <c r="CI29" s="30">
        <v>19</v>
      </c>
      <c r="CJ29" s="30" t="e">
        <f t="shared" si="1"/>
        <v>#N/A</v>
      </c>
      <c r="CL29" s="30" t="e">
        <f t="shared" ca="1" si="9"/>
        <v>#N/A</v>
      </c>
      <c r="CM29" s="30" t="e">
        <f t="shared" ca="1" si="10"/>
        <v>#N/A</v>
      </c>
      <c r="CN29" s="30" t="e">
        <f t="shared" ca="1" si="11"/>
        <v>#N/A</v>
      </c>
    </row>
    <row r="30" spans="2:92" x14ac:dyDescent="0.25">
      <c r="B30" s="3">
        <v>20</v>
      </c>
      <c r="C30" s="32"/>
      <c r="D30" s="43"/>
      <c r="E30" s="86"/>
      <c r="BX30" s="30">
        <v>20</v>
      </c>
      <c r="BY30" s="30" t="str">
        <f>'QUALIF MIDDLE REZ'!B31</f>
        <v xml:space="preserve"> Linas Kasjanovas </v>
      </c>
      <c r="BZ30" s="30" t="str">
        <f>'QUALIF MIDDLE REZ'!C31</f>
        <v xml:space="preserve">Mazda RX8 </v>
      </c>
      <c r="CA30" s="30">
        <f>'QUALIF MIDDLE REZ'!D31</f>
        <v>112</v>
      </c>
      <c r="CB30" s="31">
        <f>ROUND('QUALIF MIDDLE REZ'!H31,2)</f>
        <v>0</v>
      </c>
      <c r="CD30" s="30">
        <f t="shared" si="7"/>
        <v>18</v>
      </c>
      <c r="CF30" s="31">
        <f t="shared" si="2"/>
        <v>-112</v>
      </c>
      <c r="CG30" s="30">
        <f t="shared" si="12"/>
        <v>42</v>
      </c>
      <c r="CI30" s="30">
        <v>20</v>
      </c>
      <c r="CJ30" s="30" t="e">
        <f t="shared" si="1"/>
        <v>#N/A</v>
      </c>
      <c r="CL30" s="30" t="e">
        <f t="shared" ca="1" si="9"/>
        <v>#N/A</v>
      </c>
      <c r="CM30" s="30" t="e">
        <f t="shared" ca="1" si="10"/>
        <v>#N/A</v>
      </c>
      <c r="CN30" s="30" t="e">
        <f t="shared" ca="1" si="11"/>
        <v>#N/A</v>
      </c>
    </row>
    <row r="31" spans="2:92" x14ac:dyDescent="0.25">
      <c r="B31" s="3">
        <v>21</v>
      </c>
      <c r="C31" s="32"/>
      <c r="D31" s="43"/>
      <c r="E31" s="86"/>
      <c r="BX31" s="30">
        <v>21</v>
      </c>
      <c r="BY31" s="30" t="str">
        <f>'QUALIF MIDDLE REZ'!B32</f>
        <v xml:space="preserve"> Paulius Karklelis </v>
      </c>
      <c r="BZ31" s="30" t="str">
        <f>'QUALIF MIDDLE REZ'!C32</f>
        <v xml:space="preserve">BMW e36 </v>
      </c>
      <c r="CA31" s="30">
        <f>'QUALIF MIDDLE REZ'!D32</f>
        <v>117</v>
      </c>
      <c r="CB31" s="31">
        <f>ROUND('QUALIF MIDDLE REZ'!H32,2)</f>
        <v>0</v>
      </c>
      <c r="CD31" s="30">
        <f t="shared" si="7"/>
        <v>18</v>
      </c>
      <c r="CF31" s="31">
        <f t="shared" si="2"/>
        <v>-117</v>
      </c>
      <c r="CG31" s="30">
        <f t="shared" si="12"/>
        <v>43</v>
      </c>
      <c r="CI31" s="30">
        <v>21</v>
      </c>
      <c r="CJ31" s="30" t="e">
        <f t="shared" si="1"/>
        <v>#N/A</v>
      </c>
      <c r="CL31" s="30" t="e">
        <f t="shared" ca="1" si="9"/>
        <v>#N/A</v>
      </c>
      <c r="CM31" s="30" t="e">
        <f t="shared" ca="1" si="10"/>
        <v>#N/A</v>
      </c>
      <c r="CN31" s="30" t="e">
        <f t="shared" ca="1" si="11"/>
        <v>#N/A</v>
      </c>
    </row>
    <row r="32" spans="2:92" x14ac:dyDescent="0.25">
      <c r="B32" s="3">
        <v>22</v>
      </c>
      <c r="C32" s="32"/>
      <c r="D32" s="43"/>
      <c r="E32" s="86"/>
      <c r="BX32" s="30">
        <v>22</v>
      </c>
      <c r="BY32" s="30" t="str">
        <f>'QUALIF MIDDLE REZ'!B33</f>
        <v xml:space="preserve"> Egidijus Pečiukas </v>
      </c>
      <c r="BZ32" s="30" t="str">
        <f>'QUALIF MIDDLE REZ'!C33</f>
        <v xml:space="preserve">BMW </v>
      </c>
      <c r="CA32" s="30">
        <f>'QUALIF MIDDLE REZ'!D33</f>
        <v>120</v>
      </c>
      <c r="CB32" s="31">
        <f>ROUND('QUALIF MIDDLE REZ'!H33,2)</f>
        <v>0</v>
      </c>
      <c r="CD32" s="30">
        <f t="shared" si="7"/>
        <v>18</v>
      </c>
      <c r="CF32" s="31">
        <f t="shared" si="2"/>
        <v>-120</v>
      </c>
      <c r="CG32" s="30">
        <f t="shared" si="12"/>
        <v>44</v>
      </c>
      <c r="CI32" s="30">
        <v>22</v>
      </c>
      <c r="CJ32" s="30" t="e">
        <f t="shared" si="1"/>
        <v>#N/A</v>
      </c>
      <c r="CL32" s="30" t="e">
        <f t="shared" ca="1" si="9"/>
        <v>#N/A</v>
      </c>
      <c r="CM32" s="30" t="e">
        <f t="shared" ca="1" si="10"/>
        <v>#N/A</v>
      </c>
      <c r="CN32" s="30" t="e">
        <f t="shared" ca="1" si="11"/>
        <v>#N/A</v>
      </c>
    </row>
    <row r="33" spans="2:92" x14ac:dyDescent="0.25">
      <c r="B33" s="3">
        <v>23</v>
      </c>
      <c r="C33" s="32"/>
      <c r="D33" s="43"/>
      <c r="E33" s="86"/>
      <c r="BX33" s="30">
        <v>23</v>
      </c>
      <c r="BY33" s="30" t="str">
        <f>'QUALIF MIDDLE REZ'!B34</f>
        <v>Bernardas Iminavičius</v>
      </c>
      <c r="BZ33" s="30" t="str">
        <f>'QUALIF MIDDLE REZ'!C34</f>
        <v>BMW e46</v>
      </c>
      <c r="CA33" s="30">
        <f>'QUALIF MIDDLE REZ'!D34</f>
        <v>123</v>
      </c>
      <c r="CB33" s="31">
        <f>ROUND('QUALIF MIDDLE REZ'!H34,2)</f>
        <v>0</v>
      </c>
      <c r="CD33" s="30">
        <f t="shared" si="7"/>
        <v>18</v>
      </c>
      <c r="CF33" s="31">
        <f t="shared" si="2"/>
        <v>-123</v>
      </c>
      <c r="CG33" s="30">
        <f t="shared" si="12"/>
        <v>45</v>
      </c>
      <c r="CI33" s="30">
        <v>23</v>
      </c>
      <c r="CJ33" s="30" t="e">
        <f t="shared" si="1"/>
        <v>#N/A</v>
      </c>
      <c r="CL33" s="30" t="e">
        <f t="shared" ca="1" si="9"/>
        <v>#N/A</v>
      </c>
      <c r="CM33" s="30" t="e">
        <f t="shared" ca="1" si="10"/>
        <v>#N/A</v>
      </c>
      <c r="CN33" s="30" t="e">
        <f t="shared" ca="1" si="11"/>
        <v>#N/A</v>
      </c>
    </row>
    <row r="34" spans="2:92" x14ac:dyDescent="0.25">
      <c r="B34" s="3">
        <v>24</v>
      </c>
      <c r="C34" s="32"/>
      <c r="D34" s="43"/>
      <c r="E34" s="86"/>
      <c r="BX34" s="30">
        <v>24</v>
      </c>
      <c r="BY34" s="30" t="str">
        <f>'QUALIF MIDDLE REZ'!B35</f>
        <v xml:space="preserve">Gediminas Ivanauskas </v>
      </c>
      <c r="BZ34" s="30" t="str">
        <f>'QUALIF MIDDLE REZ'!C35</f>
        <v xml:space="preserve">Nissan 200sx </v>
      </c>
      <c r="CA34" s="30">
        <f>'QUALIF MIDDLE REZ'!D35</f>
        <v>125</v>
      </c>
      <c r="CB34" s="31">
        <f>ROUND('QUALIF MIDDLE REZ'!H35,2)</f>
        <v>0</v>
      </c>
      <c r="CD34" s="30">
        <f t="shared" si="7"/>
        <v>18</v>
      </c>
      <c r="CF34" s="31">
        <f t="shared" si="2"/>
        <v>-125</v>
      </c>
      <c r="CG34" s="30">
        <f t="shared" si="12"/>
        <v>46</v>
      </c>
      <c r="CI34" s="30">
        <v>24</v>
      </c>
      <c r="CJ34" s="30" t="e">
        <f t="shared" si="1"/>
        <v>#N/A</v>
      </c>
      <c r="CL34" s="30" t="e">
        <f t="shared" ca="1" si="9"/>
        <v>#N/A</v>
      </c>
      <c r="CM34" s="30" t="e">
        <f t="shared" ca="1" si="10"/>
        <v>#N/A</v>
      </c>
      <c r="CN34" s="30" t="e">
        <f t="shared" ca="1" si="11"/>
        <v>#N/A</v>
      </c>
    </row>
    <row r="35" spans="2:92" x14ac:dyDescent="0.25">
      <c r="B35" s="3">
        <v>25</v>
      </c>
      <c r="C35" s="32"/>
      <c r="D35" s="43"/>
      <c r="E35" s="86"/>
      <c r="BX35" s="30">
        <v>25</v>
      </c>
      <c r="BY35" s="30" t="str">
        <f>'QUALIF MIDDLE REZ'!B36</f>
        <v xml:space="preserve"> Donatas Urbanavicius </v>
      </c>
      <c r="BZ35" s="30" t="str">
        <f>'QUALIF MIDDLE REZ'!C36</f>
        <v xml:space="preserve">Toyota Supra </v>
      </c>
      <c r="CA35" s="30">
        <f>'QUALIF MIDDLE REZ'!D36</f>
        <v>128</v>
      </c>
      <c r="CB35" s="31">
        <f>ROUND('QUALIF MIDDLE REZ'!H36,2)</f>
        <v>0</v>
      </c>
      <c r="CD35" s="30">
        <f t="shared" si="7"/>
        <v>18</v>
      </c>
      <c r="CF35" s="31">
        <f t="shared" si="2"/>
        <v>-128</v>
      </c>
      <c r="CG35" s="30">
        <f t="shared" si="12"/>
        <v>47</v>
      </c>
      <c r="CI35" s="30">
        <v>25</v>
      </c>
      <c r="CJ35" s="30" t="e">
        <f t="shared" si="1"/>
        <v>#N/A</v>
      </c>
      <c r="CL35" s="30" t="e">
        <f t="shared" ca="1" si="9"/>
        <v>#N/A</v>
      </c>
      <c r="CM35" s="30" t="e">
        <f t="shared" ca="1" si="10"/>
        <v>#N/A</v>
      </c>
      <c r="CN35" s="30" t="e">
        <f t="shared" ca="1" si="11"/>
        <v>#N/A</v>
      </c>
    </row>
    <row r="36" spans="2:92" x14ac:dyDescent="0.25">
      <c r="B36" s="3">
        <v>26</v>
      </c>
      <c r="C36" s="87"/>
      <c r="D36" s="88"/>
      <c r="E36" s="89"/>
      <c r="BX36" s="30">
        <v>26</v>
      </c>
      <c r="BY36" s="30" t="str">
        <f>'QUALIF MIDDLE REZ'!B37</f>
        <v xml:space="preserve">Tomas Makarevičius </v>
      </c>
      <c r="BZ36" s="30" t="str">
        <f>'QUALIF MIDDLE REZ'!C37</f>
        <v xml:space="preserve">Nissan S14 </v>
      </c>
      <c r="CA36" s="30">
        <f>'QUALIF MIDDLE REZ'!D37</f>
        <v>150</v>
      </c>
      <c r="CB36" s="31">
        <f>ROUND('QUALIF MIDDLE REZ'!H37,2)</f>
        <v>0</v>
      </c>
      <c r="CD36" s="30">
        <f t="shared" si="7"/>
        <v>18</v>
      </c>
      <c r="CF36" s="31">
        <f t="shared" si="2"/>
        <v>-150</v>
      </c>
      <c r="CG36" s="30">
        <f t="shared" si="12"/>
        <v>48</v>
      </c>
      <c r="CI36" s="30">
        <v>26</v>
      </c>
      <c r="CJ36" s="30" t="e">
        <f t="shared" si="1"/>
        <v>#N/A</v>
      </c>
      <c r="CL36" s="30" t="e">
        <f t="shared" ca="1" si="9"/>
        <v>#N/A</v>
      </c>
      <c r="CM36" s="30" t="e">
        <f t="shared" ca="1" si="10"/>
        <v>#N/A</v>
      </c>
      <c r="CN36" s="30" t="e">
        <f t="shared" ca="1" si="11"/>
        <v>#N/A</v>
      </c>
    </row>
    <row r="37" spans="2:92" x14ac:dyDescent="0.25">
      <c r="B37" s="43">
        <v>27</v>
      </c>
      <c r="C37" s="85"/>
      <c r="D37" s="86"/>
      <c r="E37" s="86"/>
      <c r="BX37" s="30">
        <v>27</v>
      </c>
      <c r="BY37" s="30" t="str">
        <f>'QUALIF MIDDLE REZ'!B38</f>
        <v xml:space="preserve"> Arnas Kazokevičius </v>
      </c>
      <c r="BZ37" s="30" t="str">
        <f>'QUALIF MIDDLE REZ'!C38</f>
        <v xml:space="preserve">Nissan 200sx </v>
      </c>
      <c r="CA37" s="30">
        <f>'QUALIF MIDDLE REZ'!D38</f>
        <v>155</v>
      </c>
      <c r="CB37" s="31">
        <f>ROUND('QUALIF MIDDLE REZ'!H38,2)</f>
        <v>0</v>
      </c>
      <c r="CD37" s="30">
        <f t="shared" si="7"/>
        <v>18</v>
      </c>
      <c r="CF37" s="31">
        <f t="shared" si="2"/>
        <v>-155</v>
      </c>
      <c r="CG37" s="30">
        <f t="shared" si="12"/>
        <v>49</v>
      </c>
      <c r="CI37" s="30">
        <v>27</v>
      </c>
      <c r="CJ37" s="30" t="e">
        <f t="shared" si="1"/>
        <v>#N/A</v>
      </c>
      <c r="CL37" s="30" t="e">
        <f t="shared" ca="1" si="9"/>
        <v>#N/A</v>
      </c>
      <c r="CM37" s="30" t="e">
        <f t="shared" ca="1" si="10"/>
        <v>#N/A</v>
      </c>
      <c r="CN37" s="30" t="e">
        <f t="shared" ca="1" si="11"/>
        <v>#N/A</v>
      </c>
    </row>
    <row r="38" spans="2:92" x14ac:dyDescent="0.25">
      <c r="B38" s="43">
        <v>28</v>
      </c>
      <c r="C38" s="92"/>
      <c r="D38" s="93"/>
      <c r="E38" s="86"/>
      <c r="BX38" s="30">
        <v>28</v>
      </c>
      <c r="BY38" s="30">
        <f>'QUALIF MIDDLE REZ'!B39</f>
        <v>0</v>
      </c>
      <c r="BZ38" s="30">
        <f>'QUALIF MIDDLE REZ'!C39</f>
        <v>0</v>
      </c>
      <c r="CA38" s="30">
        <f>'QUALIF MIDDLE REZ'!D39</f>
        <v>0</v>
      </c>
      <c r="CB38" s="31">
        <f>ROUND('QUALIF MIDDLE REZ'!H39,2)</f>
        <v>0</v>
      </c>
      <c r="CD38" s="30">
        <f t="shared" si="7"/>
        <v>18</v>
      </c>
      <c r="CF38" s="31">
        <f t="shared" si="2"/>
        <v>0</v>
      </c>
      <c r="CG38" s="30">
        <f t="shared" si="12"/>
        <v>18</v>
      </c>
      <c r="CI38" s="30">
        <v>28</v>
      </c>
      <c r="CJ38" s="30" t="e">
        <f t="shared" si="1"/>
        <v>#N/A</v>
      </c>
      <c r="CL38" s="30" t="str">
        <f t="shared" ca="1" si="9"/>
        <v/>
      </c>
      <c r="CM38" s="30" t="str">
        <f t="shared" ca="1" si="10"/>
        <v/>
      </c>
      <c r="CN38" s="30" t="str">
        <f t="shared" ca="1" si="11"/>
        <v/>
      </c>
    </row>
    <row r="39" spans="2:92" x14ac:dyDescent="0.25">
      <c r="B39" s="3">
        <v>29</v>
      </c>
      <c r="C39" s="90"/>
      <c r="D39" s="91"/>
      <c r="E39" s="84"/>
      <c r="BX39" s="30">
        <v>29</v>
      </c>
      <c r="BY39" s="30">
        <f>'QUALIF MIDDLE REZ'!B40</f>
        <v>0</v>
      </c>
      <c r="BZ39" s="30">
        <f>'QUALIF MIDDLE REZ'!C40</f>
        <v>0</v>
      </c>
      <c r="CA39" s="30">
        <f>'QUALIF MIDDLE REZ'!D40</f>
        <v>0</v>
      </c>
      <c r="CB39" s="31">
        <f>ROUND('QUALIF MIDDLE REZ'!H40,2)</f>
        <v>0</v>
      </c>
      <c r="CD39" s="30">
        <f t="shared" si="7"/>
        <v>18</v>
      </c>
      <c r="CF39" s="31">
        <f t="shared" si="2"/>
        <v>0</v>
      </c>
      <c r="CG39" s="30">
        <f t="shared" si="12"/>
        <v>18</v>
      </c>
      <c r="CI39" s="30">
        <v>29</v>
      </c>
      <c r="CJ39" s="30" t="e">
        <f t="shared" si="1"/>
        <v>#N/A</v>
      </c>
      <c r="CL39" s="30" t="str">
        <f t="shared" ca="1" si="9"/>
        <v/>
      </c>
      <c r="CM39" s="30" t="str">
        <f t="shared" ca="1" si="10"/>
        <v/>
      </c>
      <c r="CN39" s="30" t="str">
        <f t="shared" ca="1" si="11"/>
        <v/>
      </c>
    </row>
    <row r="40" spans="2:92" x14ac:dyDescent="0.25">
      <c r="B40" s="3">
        <v>30</v>
      </c>
      <c r="C40" s="32"/>
      <c r="D40" s="3"/>
      <c r="E40" s="38"/>
      <c r="BX40" s="30">
        <v>30</v>
      </c>
      <c r="BY40" s="30">
        <f>'QUALIF MIDDLE REZ'!B41</f>
        <v>0</v>
      </c>
      <c r="BZ40" s="30">
        <f>'QUALIF MIDDLE REZ'!C41</f>
        <v>0</v>
      </c>
      <c r="CA40" s="30">
        <f>'QUALIF MIDDLE REZ'!D41</f>
        <v>0</v>
      </c>
      <c r="CB40" s="31">
        <f>ROUND('QUALIF MIDDLE REZ'!H41,2)</f>
        <v>0</v>
      </c>
      <c r="CD40" s="30">
        <f t="shared" si="7"/>
        <v>18</v>
      </c>
      <c r="CF40" s="31">
        <f t="shared" si="2"/>
        <v>0</v>
      </c>
      <c r="CG40" s="30">
        <f t="shared" si="12"/>
        <v>18</v>
      </c>
      <c r="CI40" s="30">
        <v>30</v>
      </c>
      <c r="CJ40" s="30" t="e">
        <f t="shared" si="1"/>
        <v>#N/A</v>
      </c>
      <c r="CL40" s="30" t="str">
        <f t="shared" ca="1" si="9"/>
        <v/>
      </c>
      <c r="CM40" s="30" t="str">
        <f t="shared" ca="1" si="10"/>
        <v/>
      </c>
      <c r="CN40" s="30" t="str">
        <f t="shared" ca="1" si="11"/>
        <v/>
      </c>
    </row>
    <row r="41" spans="2:92" x14ac:dyDescent="0.25">
      <c r="B41" s="3">
        <v>31</v>
      </c>
      <c r="C41" s="32"/>
      <c r="D41" s="3"/>
      <c r="E41" s="38"/>
      <c r="BX41" s="30">
        <v>31</v>
      </c>
      <c r="BY41" s="30">
        <f>'QUALIF MIDDLE REZ'!B42</f>
        <v>0</v>
      </c>
      <c r="BZ41" s="30">
        <f>'QUALIF MIDDLE REZ'!C42</f>
        <v>0</v>
      </c>
      <c r="CA41" s="30">
        <f>'QUALIF MIDDLE REZ'!D42</f>
        <v>0</v>
      </c>
      <c r="CB41" s="31">
        <f>ROUND('QUALIF MIDDLE REZ'!H42,2)</f>
        <v>0</v>
      </c>
      <c r="CD41" s="30">
        <f t="shared" si="7"/>
        <v>18</v>
      </c>
      <c r="CF41" s="31">
        <f t="shared" si="2"/>
        <v>0</v>
      </c>
      <c r="CG41" s="30">
        <f t="shared" si="12"/>
        <v>18</v>
      </c>
      <c r="CI41" s="30">
        <v>31</v>
      </c>
      <c r="CJ41" s="30" t="e">
        <f t="shared" si="1"/>
        <v>#N/A</v>
      </c>
      <c r="CL41" s="30" t="str">
        <f t="shared" ca="1" si="9"/>
        <v/>
      </c>
      <c r="CM41" s="30" t="str">
        <f t="shared" ca="1" si="10"/>
        <v/>
      </c>
      <c r="CN41" s="30" t="str">
        <f t="shared" ca="1" si="11"/>
        <v/>
      </c>
    </row>
    <row r="42" spans="2:92" x14ac:dyDescent="0.25">
      <c r="B42" s="3">
        <v>32</v>
      </c>
      <c r="C42" s="32"/>
      <c r="D42" s="3"/>
      <c r="E42" s="38"/>
      <c r="BX42" s="30">
        <v>32</v>
      </c>
      <c r="BY42" s="30">
        <f>'QUALIF MIDDLE REZ'!B43</f>
        <v>0</v>
      </c>
      <c r="BZ42" s="30">
        <f>'QUALIF MIDDLE REZ'!C43</f>
        <v>0</v>
      </c>
      <c r="CA42" s="30">
        <f>'QUALIF MIDDLE REZ'!D43</f>
        <v>0</v>
      </c>
      <c r="CB42" s="31">
        <f>ROUND('QUALIF MIDDLE REZ'!H43,2)</f>
        <v>0</v>
      </c>
      <c r="CD42" s="30">
        <f t="shared" si="7"/>
        <v>18</v>
      </c>
      <c r="CF42" s="31">
        <f t="shared" si="2"/>
        <v>0</v>
      </c>
      <c r="CG42" s="30">
        <f t="shared" si="12"/>
        <v>18</v>
      </c>
      <c r="CI42" s="30">
        <v>32</v>
      </c>
      <c r="CJ42" s="30" t="e">
        <f t="shared" si="1"/>
        <v>#N/A</v>
      </c>
      <c r="CL42" s="30" t="str">
        <f t="shared" ca="1" si="9"/>
        <v/>
      </c>
      <c r="CM42" s="30" t="str">
        <f t="shared" ca="1" si="10"/>
        <v/>
      </c>
      <c r="CN42" s="30" t="str">
        <f t="shared" ca="1" si="11"/>
        <v/>
      </c>
    </row>
    <row r="43" spans="2:92" x14ac:dyDescent="0.25">
      <c r="B43" s="3">
        <v>33</v>
      </c>
      <c r="C43" s="32"/>
      <c r="D43" s="3"/>
      <c r="E43" s="38"/>
      <c r="BX43" s="30">
        <v>33</v>
      </c>
      <c r="BY43" s="30">
        <f>'QUALIF MIDDLE REZ'!B44</f>
        <v>0</v>
      </c>
      <c r="BZ43" s="30">
        <f>'QUALIF MIDDLE REZ'!C44</f>
        <v>0</v>
      </c>
      <c r="CA43" s="30">
        <f>'QUALIF MIDDLE REZ'!D44</f>
        <v>0</v>
      </c>
      <c r="CB43" s="31">
        <f>ROUND('QUALIF MIDDLE REZ'!H44,2)</f>
        <v>0</v>
      </c>
      <c r="CD43" s="30">
        <f t="shared" si="7"/>
        <v>18</v>
      </c>
      <c r="CF43" s="31">
        <f t="shared" si="2"/>
        <v>0</v>
      </c>
      <c r="CG43" s="30">
        <f t="shared" si="12"/>
        <v>18</v>
      </c>
      <c r="CI43" s="30">
        <v>33</v>
      </c>
      <c r="CJ43" s="30" t="e">
        <f t="shared" ref="CJ43:CJ59" si="13">MATCH(CI43,CG:CG,0)</f>
        <v>#N/A</v>
      </c>
      <c r="CL43" s="30" t="str">
        <f t="shared" ca="1" si="9"/>
        <v/>
      </c>
      <c r="CM43" s="30" t="str">
        <f t="shared" ca="1" si="10"/>
        <v/>
      </c>
      <c r="CN43" s="30" t="str">
        <f t="shared" ca="1" si="11"/>
        <v/>
      </c>
    </row>
    <row r="44" spans="2:92" x14ac:dyDescent="0.25">
      <c r="B44" s="3">
        <v>34</v>
      </c>
      <c r="C44" s="32"/>
      <c r="D44" s="3"/>
      <c r="E44" s="38"/>
      <c r="BX44" s="30">
        <v>34</v>
      </c>
      <c r="BY44" s="30">
        <f>'QUALIF MIDDLE REZ'!B45</f>
        <v>0</v>
      </c>
      <c r="BZ44" s="30">
        <f>'QUALIF MIDDLE REZ'!C45</f>
        <v>0</v>
      </c>
      <c r="CA44" s="30">
        <f>'QUALIF MIDDLE REZ'!D45</f>
        <v>0</v>
      </c>
      <c r="CB44" s="31">
        <f>ROUND('QUALIF MIDDLE REZ'!H45,2)</f>
        <v>0</v>
      </c>
      <c r="CD44" s="30">
        <f t="shared" si="7"/>
        <v>18</v>
      </c>
      <c r="CF44" s="31">
        <f t="shared" si="2"/>
        <v>0</v>
      </c>
      <c r="CG44" s="30">
        <f t="shared" si="12"/>
        <v>18</v>
      </c>
      <c r="CI44" s="30">
        <v>34</v>
      </c>
      <c r="CJ44" s="30" t="e">
        <f t="shared" si="13"/>
        <v>#N/A</v>
      </c>
      <c r="CL44" s="30" t="str">
        <f t="shared" ca="1" si="9"/>
        <v/>
      </c>
      <c r="CM44" s="30" t="str">
        <f t="shared" ca="1" si="10"/>
        <v/>
      </c>
      <c r="CN44" s="30" t="str">
        <f t="shared" ca="1" si="11"/>
        <v/>
      </c>
    </row>
    <row r="45" spans="2:92" x14ac:dyDescent="0.25">
      <c r="B45" s="3">
        <v>35</v>
      </c>
      <c r="C45" s="32"/>
      <c r="D45" s="3"/>
      <c r="E45" s="38"/>
      <c r="BX45" s="30">
        <v>35</v>
      </c>
      <c r="BY45" s="30">
        <f>'QUALIF MIDDLE REZ'!B46</f>
        <v>0</v>
      </c>
      <c r="BZ45" s="30">
        <f>'QUALIF MIDDLE REZ'!C46</f>
        <v>0</v>
      </c>
      <c r="CA45" s="30">
        <f>'QUALIF MIDDLE REZ'!D46</f>
        <v>0</v>
      </c>
      <c r="CB45" s="31">
        <f>ROUND('QUALIF MIDDLE REZ'!H46,2)</f>
        <v>0</v>
      </c>
      <c r="CD45" s="30">
        <f t="shared" si="7"/>
        <v>18</v>
      </c>
      <c r="CF45" s="31">
        <f t="shared" si="2"/>
        <v>0</v>
      </c>
      <c r="CG45" s="30">
        <f t="shared" si="12"/>
        <v>18</v>
      </c>
      <c r="CI45" s="30">
        <v>35</v>
      </c>
      <c r="CJ45" s="30" t="e">
        <f t="shared" si="13"/>
        <v>#N/A</v>
      </c>
      <c r="CL45" s="30" t="str">
        <f t="shared" ca="1" si="9"/>
        <v/>
      </c>
      <c r="CM45" s="30" t="str">
        <f t="shared" ca="1" si="10"/>
        <v/>
      </c>
      <c r="CN45" s="30" t="str">
        <f t="shared" ca="1" si="11"/>
        <v/>
      </c>
    </row>
    <row r="46" spans="2:92" x14ac:dyDescent="0.25">
      <c r="B46" s="3">
        <v>36</v>
      </c>
      <c r="C46" s="32"/>
      <c r="D46" s="3"/>
      <c r="E46" s="38"/>
      <c r="BX46" s="30">
        <v>36</v>
      </c>
      <c r="BY46" s="30">
        <f>'QUALIF MIDDLE REZ'!B47</f>
        <v>0</v>
      </c>
      <c r="BZ46" s="30">
        <f>'QUALIF MIDDLE REZ'!C47</f>
        <v>0</v>
      </c>
      <c r="CA46" s="30">
        <f>'QUALIF MIDDLE REZ'!D47</f>
        <v>0</v>
      </c>
      <c r="CB46" s="31">
        <f>ROUND('QUALIF MIDDLE REZ'!H47,2)</f>
        <v>0</v>
      </c>
      <c r="CD46" s="30">
        <f t="shared" si="7"/>
        <v>18</v>
      </c>
      <c r="CF46" s="31">
        <f t="shared" si="2"/>
        <v>0</v>
      </c>
      <c r="CG46" s="30">
        <f t="shared" si="12"/>
        <v>18</v>
      </c>
      <c r="CI46" s="30">
        <v>36</v>
      </c>
      <c r="CJ46" s="30" t="e">
        <f t="shared" si="13"/>
        <v>#N/A</v>
      </c>
      <c r="CL46" s="30" t="str">
        <f t="shared" ca="1" si="9"/>
        <v/>
      </c>
      <c r="CM46" s="30" t="str">
        <f t="shared" ca="1" si="10"/>
        <v/>
      </c>
      <c r="CN46" s="30" t="str">
        <f t="shared" ca="1" si="11"/>
        <v/>
      </c>
    </row>
    <row r="47" spans="2:92" x14ac:dyDescent="0.25">
      <c r="B47" s="3">
        <v>37</v>
      </c>
      <c r="C47" s="32"/>
      <c r="D47" s="3"/>
      <c r="E47" s="38"/>
      <c r="BX47" s="30">
        <v>37</v>
      </c>
      <c r="BY47" s="30">
        <f>'QUALIF MIDDLE REZ'!B48</f>
        <v>0</v>
      </c>
      <c r="BZ47" s="30">
        <f>'QUALIF MIDDLE REZ'!C48</f>
        <v>0</v>
      </c>
      <c r="CA47" s="30">
        <f>'QUALIF MIDDLE REZ'!D48</f>
        <v>0</v>
      </c>
      <c r="CB47" s="31">
        <f>ROUND('QUALIF MIDDLE REZ'!H48,2)</f>
        <v>0</v>
      </c>
      <c r="CD47" s="30">
        <f t="shared" si="7"/>
        <v>18</v>
      </c>
      <c r="CF47" s="31">
        <f t="shared" si="2"/>
        <v>0</v>
      </c>
      <c r="CG47" s="30">
        <f t="shared" si="12"/>
        <v>18</v>
      </c>
      <c r="CI47" s="30">
        <v>37</v>
      </c>
      <c r="CJ47" s="30" t="e">
        <f t="shared" si="13"/>
        <v>#N/A</v>
      </c>
      <c r="CL47" s="30" t="str">
        <f t="shared" ca="1" si="9"/>
        <v/>
      </c>
      <c r="CM47" s="30" t="str">
        <f t="shared" ca="1" si="10"/>
        <v/>
      </c>
      <c r="CN47" s="30" t="str">
        <f t="shared" ca="1" si="11"/>
        <v/>
      </c>
    </row>
    <row r="48" spans="2:92" x14ac:dyDescent="0.25">
      <c r="B48" s="3">
        <v>38</v>
      </c>
      <c r="C48" s="32"/>
      <c r="D48" s="3"/>
      <c r="E48" s="38"/>
      <c r="BX48" s="30">
        <v>38</v>
      </c>
      <c r="BY48" s="30">
        <f>'QUALIF MIDDLE REZ'!B49</f>
        <v>0</v>
      </c>
      <c r="BZ48" s="30">
        <f>'QUALIF MIDDLE REZ'!C49</f>
        <v>0</v>
      </c>
      <c r="CA48" s="30">
        <f>'QUALIF MIDDLE REZ'!D49</f>
        <v>0</v>
      </c>
      <c r="CB48" s="31">
        <f>ROUND('QUALIF MIDDLE REZ'!H49,2)</f>
        <v>0</v>
      </c>
      <c r="CD48" s="30">
        <f t="shared" si="7"/>
        <v>18</v>
      </c>
      <c r="CF48" s="31">
        <f t="shared" si="2"/>
        <v>0</v>
      </c>
      <c r="CG48" s="30">
        <f t="shared" si="12"/>
        <v>18</v>
      </c>
      <c r="CI48" s="30">
        <v>38</v>
      </c>
      <c r="CJ48" s="30" t="e">
        <f t="shared" si="13"/>
        <v>#N/A</v>
      </c>
      <c r="CL48" s="30" t="str">
        <f t="shared" ca="1" si="9"/>
        <v/>
      </c>
      <c r="CM48" s="30" t="str">
        <f t="shared" ca="1" si="10"/>
        <v/>
      </c>
      <c r="CN48" s="30" t="str">
        <f t="shared" ca="1" si="11"/>
        <v/>
      </c>
    </row>
    <row r="49" spans="2:92" x14ac:dyDescent="0.25">
      <c r="B49" s="3">
        <v>39</v>
      </c>
      <c r="C49" s="32"/>
      <c r="D49" s="3"/>
      <c r="E49" s="38"/>
      <c r="BX49" s="30">
        <v>39</v>
      </c>
      <c r="BY49" s="30">
        <f>'QUALIF MIDDLE REZ'!B50</f>
        <v>0</v>
      </c>
      <c r="BZ49" s="30">
        <f>'QUALIF MIDDLE REZ'!C50</f>
        <v>0</v>
      </c>
      <c r="CA49" s="30">
        <f>'QUALIF MIDDLE REZ'!D50</f>
        <v>0</v>
      </c>
      <c r="CB49" s="31">
        <f>ROUND('QUALIF MIDDLE REZ'!H50,2)</f>
        <v>0</v>
      </c>
      <c r="CD49" s="30">
        <f t="shared" si="7"/>
        <v>18</v>
      </c>
      <c r="CF49" s="31">
        <f t="shared" si="2"/>
        <v>0</v>
      </c>
      <c r="CG49" s="30">
        <f t="shared" si="12"/>
        <v>18</v>
      </c>
      <c r="CI49" s="30">
        <v>39</v>
      </c>
      <c r="CJ49" s="30" t="e">
        <f t="shared" si="13"/>
        <v>#N/A</v>
      </c>
      <c r="CL49" s="30" t="str">
        <f t="shared" ca="1" si="9"/>
        <v/>
      </c>
      <c r="CM49" s="30" t="str">
        <f t="shared" ca="1" si="10"/>
        <v/>
      </c>
      <c r="CN49" s="30" t="str">
        <f t="shared" ca="1" si="11"/>
        <v/>
      </c>
    </row>
    <row r="50" spans="2:92" x14ac:dyDescent="0.25">
      <c r="B50" s="3">
        <v>40</v>
      </c>
      <c r="C50" s="32"/>
      <c r="D50" s="3"/>
      <c r="E50" s="38"/>
      <c r="BX50" s="30">
        <v>40</v>
      </c>
      <c r="BY50" s="30">
        <f>'QUALIF MIDDLE REZ'!B51</f>
        <v>0</v>
      </c>
      <c r="BZ50" s="30">
        <f>'QUALIF MIDDLE REZ'!C51</f>
        <v>0</v>
      </c>
      <c r="CA50" s="30">
        <f>'QUALIF MIDDLE REZ'!D51</f>
        <v>0</v>
      </c>
      <c r="CB50" s="31">
        <f>ROUND('QUALIF MIDDLE REZ'!H51,2)</f>
        <v>0</v>
      </c>
      <c r="CD50" s="30">
        <f t="shared" si="7"/>
        <v>18</v>
      </c>
      <c r="CF50" s="31">
        <f t="shared" si="2"/>
        <v>0</v>
      </c>
      <c r="CG50" s="30">
        <f t="shared" si="12"/>
        <v>18</v>
      </c>
      <c r="CI50" s="30">
        <v>40</v>
      </c>
      <c r="CJ50" s="30">
        <f t="shared" si="13"/>
        <v>28</v>
      </c>
      <c r="CL50" s="30" t="str">
        <f t="shared" ca="1" si="9"/>
        <v/>
      </c>
      <c r="CM50" s="30" t="str">
        <f t="shared" ca="1" si="10"/>
        <v/>
      </c>
      <c r="CN50" s="30" t="str">
        <f t="shared" ca="1" si="11"/>
        <v/>
      </c>
    </row>
    <row r="51" spans="2:92" x14ac:dyDescent="0.25">
      <c r="B51" s="3">
        <v>41</v>
      </c>
      <c r="C51" s="32"/>
      <c r="D51" s="3"/>
      <c r="E51" s="38"/>
      <c r="BX51" s="30">
        <v>41</v>
      </c>
      <c r="BY51" s="30">
        <f>'QUALIF MIDDLE REZ'!B52</f>
        <v>0</v>
      </c>
      <c r="BZ51" s="30">
        <f>'QUALIF MIDDLE REZ'!C52</f>
        <v>0</v>
      </c>
      <c r="CA51" s="30">
        <f>'QUALIF MIDDLE REZ'!D52</f>
        <v>0</v>
      </c>
      <c r="CB51" s="31">
        <f>ROUND('QUALIF MIDDLE REZ'!H52,2)</f>
        <v>0</v>
      </c>
      <c r="CD51" s="30">
        <f t="shared" si="7"/>
        <v>18</v>
      </c>
      <c r="CF51" s="31">
        <f t="shared" si="2"/>
        <v>0</v>
      </c>
      <c r="CG51" s="30">
        <f t="shared" si="12"/>
        <v>18</v>
      </c>
      <c r="CI51" s="30">
        <v>41</v>
      </c>
      <c r="CJ51" s="30">
        <f t="shared" si="13"/>
        <v>29</v>
      </c>
      <c r="CL51" s="30" t="str">
        <f t="shared" ca="1" si="9"/>
        <v/>
      </c>
      <c r="CM51" s="30" t="str">
        <f t="shared" ca="1" si="10"/>
        <v/>
      </c>
      <c r="CN51" s="30" t="str">
        <f t="shared" ca="1" si="11"/>
        <v/>
      </c>
    </row>
    <row r="52" spans="2:92" x14ac:dyDescent="0.25">
      <c r="B52" s="3">
        <v>42</v>
      </c>
      <c r="C52" s="32"/>
      <c r="D52" s="3"/>
      <c r="E52" s="38"/>
      <c r="BX52" s="30">
        <v>42</v>
      </c>
      <c r="BY52" s="30">
        <f>'QUALIF MIDDLE REZ'!B53</f>
        <v>0</v>
      </c>
      <c r="BZ52" s="30">
        <f>'QUALIF MIDDLE REZ'!C53</f>
        <v>0</v>
      </c>
      <c r="CA52" s="30">
        <f>'QUALIF MIDDLE REZ'!D53</f>
        <v>0</v>
      </c>
      <c r="CB52" s="31">
        <f>ROUND('QUALIF MIDDLE REZ'!H53,2)</f>
        <v>0</v>
      </c>
      <c r="CD52" s="30">
        <f t="shared" si="7"/>
        <v>18</v>
      </c>
      <c r="CF52" s="31">
        <f t="shared" si="2"/>
        <v>0</v>
      </c>
      <c r="CG52" s="30">
        <f t="shared" si="12"/>
        <v>18</v>
      </c>
      <c r="CI52" s="30">
        <v>42</v>
      </c>
      <c r="CJ52" s="30">
        <f t="shared" si="13"/>
        <v>30</v>
      </c>
      <c r="CL52" s="30" t="str">
        <f t="shared" ca="1" si="9"/>
        <v/>
      </c>
      <c r="CM52" s="30" t="str">
        <f t="shared" ca="1" si="10"/>
        <v/>
      </c>
      <c r="CN52" s="30" t="str">
        <f t="shared" ca="1" si="11"/>
        <v/>
      </c>
    </row>
    <row r="53" spans="2:92" x14ac:dyDescent="0.25">
      <c r="B53" s="3">
        <v>43</v>
      </c>
      <c r="C53" s="32"/>
      <c r="D53" s="3"/>
      <c r="E53" s="38"/>
      <c r="BX53" s="30">
        <v>43</v>
      </c>
      <c r="BY53" s="30">
        <f>'QUALIF MIDDLE REZ'!B54</f>
        <v>0</v>
      </c>
      <c r="BZ53" s="30">
        <f>'QUALIF MIDDLE REZ'!C54</f>
        <v>0</v>
      </c>
      <c r="CA53" s="30">
        <f>'QUALIF MIDDLE REZ'!D54</f>
        <v>0</v>
      </c>
      <c r="CB53" s="31">
        <f>ROUND('QUALIF MIDDLE REZ'!H54,2)</f>
        <v>0</v>
      </c>
      <c r="CD53" s="30">
        <f t="shared" si="7"/>
        <v>18</v>
      </c>
      <c r="CF53" s="31">
        <f t="shared" si="2"/>
        <v>0</v>
      </c>
      <c r="CG53" s="30">
        <f t="shared" si="12"/>
        <v>18</v>
      </c>
      <c r="CI53" s="30">
        <v>43</v>
      </c>
      <c r="CJ53" s="30">
        <f t="shared" si="13"/>
        <v>31</v>
      </c>
      <c r="CL53" s="30" t="str">
        <f t="shared" ca="1" si="9"/>
        <v/>
      </c>
      <c r="CM53" s="30" t="str">
        <f t="shared" ca="1" si="10"/>
        <v/>
      </c>
      <c r="CN53" s="30" t="str">
        <f t="shared" ca="1" si="11"/>
        <v/>
      </c>
    </row>
    <row r="54" spans="2:92" x14ac:dyDescent="0.25">
      <c r="B54" s="3">
        <v>44</v>
      </c>
      <c r="C54" s="32"/>
      <c r="D54" s="3"/>
      <c r="E54" s="38"/>
      <c r="BX54" s="30">
        <v>44</v>
      </c>
      <c r="BY54" s="30">
        <f>'QUALIF MIDDLE REZ'!B55</f>
        <v>0</v>
      </c>
      <c r="BZ54" s="30">
        <f>'QUALIF MIDDLE REZ'!C55</f>
        <v>0</v>
      </c>
      <c r="CA54" s="30">
        <f>'QUALIF MIDDLE REZ'!D55</f>
        <v>0</v>
      </c>
      <c r="CB54" s="31">
        <f>ROUND('QUALIF MIDDLE REZ'!H55,2)</f>
        <v>0</v>
      </c>
      <c r="CD54" s="30">
        <f t="shared" si="7"/>
        <v>18</v>
      </c>
      <c r="CF54" s="31">
        <f t="shared" si="2"/>
        <v>0</v>
      </c>
      <c r="CG54" s="30">
        <f t="shared" si="12"/>
        <v>18</v>
      </c>
      <c r="CI54" s="30">
        <v>44</v>
      </c>
      <c r="CJ54" s="30">
        <f t="shared" si="13"/>
        <v>32</v>
      </c>
      <c r="CL54" s="30" t="str">
        <f t="shared" ca="1" si="9"/>
        <v/>
      </c>
      <c r="CM54" s="30" t="str">
        <f t="shared" ca="1" si="10"/>
        <v/>
      </c>
      <c r="CN54" s="30" t="str">
        <f t="shared" ca="1" si="11"/>
        <v/>
      </c>
    </row>
    <row r="55" spans="2:92" x14ac:dyDescent="0.25">
      <c r="B55" s="3">
        <v>45</v>
      </c>
      <c r="C55" s="32"/>
      <c r="D55" s="3"/>
      <c r="E55" s="38"/>
      <c r="BX55" s="30">
        <v>45</v>
      </c>
      <c r="BY55" s="30">
        <f>'QUALIF MIDDLE REZ'!B56</f>
        <v>0</v>
      </c>
      <c r="BZ55" s="30">
        <f>'QUALIF MIDDLE REZ'!C56</f>
        <v>0</v>
      </c>
      <c r="CA55" s="30">
        <f>'QUALIF MIDDLE REZ'!D56</f>
        <v>0</v>
      </c>
      <c r="CB55" s="31">
        <f>ROUND('QUALIF MIDDLE REZ'!H56,2)</f>
        <v>0</v>
      </c>
      <c r="CD55" s="30">
        <f t="shared" si="7"/>
        <v>18</v>
      </c>
      <c r="CF55" s="31">
        <f t="shared" si="2"/>
        <v>0</v>
      </c>
      <c r="CG55" s="30">
        <f t="shared" si="12"/>
        <v>18</v>
      </c>
      <c r="CI55" s="30">
        <v>45</v>
      </c>
      <c r="CJ55" s="30">
        <f t="shared" si="13"/>
        <v>33</v>
      </c>
      <c r="CL55" s="30" t="str">
        <f t="shared" ca="1" si="9"/>
        <v/>
      </c>
      <c r="CM55" s="30" t="str">
        <f t="shared" ca="1" si="10"/>
        <v/>
      </c>
      <c r="CN55" s="30" t="str">
        <f t="shared" ca="1" si="11"/>
        <v/>
      </c>
    </row>
    <row r="56" spans="2:92" x14ac:dyDescent="0.25">
      <c r="B56" s="3">
        <v>46</v>
      </c>
      <c r="C56" s="32"/>
      <c r="D56" s="3"/>
      <c r="E56" s="38"/>
      <c r="BX56" s="30">
        <v>46</v>
      </c>
      <c r="BY56" s="30">
        <f>'QUALIF MIDDLE REZ'!B57</f>
        <v>0</v>
      </c>
      <c r="BZ56" s="30">
        <f>'QUALIF MIDDLE REZ'!C57</f>
        <v>0</v>
      </c>
      <c r="CA56" s="30">
        <f>'QUALIF MIDDLE REZ'!D57</f>
        <v>0</v>
      </c>
      <c r="CB56" s="31">
        <f>ROUND('QUALIF MIDDLE REZ'!H57,2)</f>
        <v>0</v>
      </c>
      <c r="CD56" s="30">
        <f t="shared" si="7"/>
        <v>18</v>
      </c>
      <c r="CF56" s="31">
        <f t="shared" si="2"/>
        <v>0</v>
      </c>
      <c r="CG56" s="30">
        <f t="shared" si="12"/>
        <v>18</v>
      </c>
      <c r="CI56" s="30">
        <v>46</v>
      </c>
      <c r="CJ56" s="30">
        <f t="shared" si="13"/>
        <v>34</v>
      </c>
      <c r="CL56" s="30" t="str">
        <f t="shared" ca="1" si="9"/>
        <v/>
      </c>
      <c r="CM56" s="30" t="str">
        <f t="shared" ca="1" si="10"/>
        <v/>
      </c>
      <c r="CN56" s="30" t="str">
        <f t="shared" ca="1" si="11"/>
        <v/>
      </c>
    </row>
    <row r="57" spans="2:92" x14ac:dyDescent="0.25">
      <c r="B57" s="3">
        <v>47</v>
      </c>
      <c r="C57" s="32"/>
      <c r="D57" s="3"/>
      <c r="E57" s="38"/>
      <c r="BX57" s="30">
        <v>47</v>
      </c>
      <c r="BY57" s="30">
        <f>'QUALIF MIDDLE REZ'!B58</f>
        <v>0</v>
      </c>
      <c r="BZ57" s="30">
        <f>'QUALIF MIDDLE REZ'!C58</f>
        <v>0</v>
      </c>
      <c r="CA57" s="30">
        <f>'QUALIF MIDDLE REZ'!D58</f>
        <v>0</v>
      </c>
      <c r="CB57" s="31">
        <f>ROUND('QUALIF MIDDLE REZ'!H58,2)</f>
        <v>0</v>
      </c>
      <c r="CD57" s="30">
        <f t="shared" si="7"/>
        <v>18</v>
      </c>
      <c r="CF57" s="31">
        <f t="shared" si="2"/>
        <v>0</v>
      </c>
      <c r="CG57" s="30">
        <f t="shared" si="12"/>
        <v>18</v>
      </c>
      <c r="CI57" s="30">
        <v>47</v>
      </c>
      <c r="CJ57" s="30">
        <f t="shared" si="13"/>
        <v>35</v>
      </c>
      <c r="CL57" s="30" t="str">
        <f t="shared" ca="1" si="9"/>
        <v/>
      </c>
      <c r="CM57" s="30" t="str">
        <f t="shared" ca="1" si="10"/>
        <v/>
      </c>
      <c r="CN57" s="30" t="str">
        <f t="shared" ca="1" si="11"/>
        <v/>
      </c>
    </row>
    <row r="58" spans="2:92" x14ac:dyDescent="0.25">
      <c r="B58" s="3">
        <v>48</v>
      </c>
      <c r="C58" s="32"/>
      <c r="D58" s="3"/>
      <c r="E58" s="38"/>
      <c r="BX58" s="30">
        <v>48</v>
      </c>
      <c r="BY58" s="30">
        <f>'QUALIF MIDDLE REZ'!B59</f>
        <v>0</v>
      </c>
      <c r="BZ58" s="30">
        <f>'QUALIF MIDDLE REZ'!C59</f>
        <v>0</v>
      </c>
      <c r="CA58" s="30">
        <f>'QUALIF MIDDLE REZ'!D59</f>
        <v>0</v>
      </c>
      <c r="CB58" s="31">
        <f>ROUND('QUALIF MIDDLE REZ'!H59,2)</f>
        <v>0</v>
      </c>
      <c r="CD58" s="30">
        <f t="shared" si="7"/>
        <v>18</v>
      </c>
      <c r="CF58" s="31">
        <f t="shared" si="2"/>
        <v>0</v>
      </c>
      <c r="CG58" s="30">
        <f t="shared" si="12"/>
        <v>18</v>
      </c>
      <c r="CI58" s="30">
        <v>48</v>
      </c>
      <c r="CJ58" s="30">
        <f t="shared" si="13"/>
        <v>36</v>
      </c>
      <c r="CL58" s="30" t="str">
        <f t="shared" ca="1" si="9"/>
        <v/>
      </c>
      <c r="CM58" s="30" t="str">
        <f t="shared" ca="1" si="10"/>
        <v/>
      </c>
      <c r="CN58" s="30" t="str">
        <f t="shared" ca="1" si="11"/>
        <v/>
      </c>
    </row>
    <row r="59" spans="2:92" x14ac:dyDescent="0.25">
      <c r="B59" s="3">
        <v>49</v>
      </c>
      <c r="C59" s="32"/>
      <c r="D59" s="3"/>
      <c r="E59" s="38"/>
      <c r="BX59" s="30">
        <v>49</v>
      </c>
      <c r="BY59" s="30">
        <f>'QUALIF MIDDLE REZ'!B60</f>
        <v>0</v>
      </c>
      <c r="BZ59" s="30">
        <f>'QUALIF MIDDLE REZ'!C60</f>
        <v>0</v>
      </c>
      <c r="CA59" s="30">
        <f>'QUALIF MIDDLE REZ'!D60</f>
        <v>0</v>
      </c>
      <c r="CB59" s="31">
        <f>ROUND('QUALIF MIDDLE REZ'!H60,2)</f>
        <v>0</v>
      </c>
      <c r="CD59" s="30">
        <f t="shared" si="7"/>
        <v>18</v>
      </c>
      <c r="CF59" s="31">
        <f t="shared" si="2"/>
        <v>0</v>
      </c>
      <c r="CG59" s="30">
        <f t="shared" si="12"/>
        <v>18</v>
      </c>
      <c r="CI59" s="30">
        <v>49</v>
      </c>
      <c r="CJ59" s="30">
        <f t="shared" si="13"/>
        <v>37</v>
      </c>
      <c r="CL59" s="30" t="str">
        <f t="shared" ca="1" si="9"/>
        <v/>
      </c>
      <c r="CM59" s="30" t="str">
        <f t="shared" ca="1" si="10"/>
        <v/>
      </c>
      <c r="CN59" s="30" t="str">
        <f t="shared" ca="1" si="11"/>
        <v/>
      </c>
    </row>
  </sheetData>
  <sheetProtection selectLockedCells="1" selectUnlockedCells="1"/>
  <sortState ref="E27:E37">
    <sortCondition descending="1" ref="E27"/>
  </sortState>
  <pageMargins left="0.7" right="0.7" top="0.75" bottom="0.75" header="0.51180555555555551" footer="0.51180555555555551"/>
  <pageSetup firstPageNumber="0" orientation="portrait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5"/>
  <sheetViews>
    <sheetView topLeftCell="A8" zoomScale="80" zoomScaleNormal="80" workbookViewId="0">
      <selection activeCell="I36" sqref="I36"/>
    </sheetView>
  </sheetViews>
  <sheetFormatPr defaultColWidth="8.5703125" defaultRowHeight="15" x14ac:dyDescent="0.25"/>
  <cols>
    <col min="1" max="1" width="4.85546875" style="2" customWidth="1"/>
    <col min="2" max="2" width="22.140625" style="1" customWidth="1"/>
    <col min="3" max="3" width="5.42578125" style="1" customWidth="1"/>
    <col min="4" max="4" width="6.5703125" style="1" customWidth="1"/>
    <col min="5" max="5" width="22.140625" style="1" customWidth="1"/>
    <col min="6" max="6" width="4.5703125" style="1" customWidth="1"/>
    <col min="7" max="7" width="7.140625" style="1" customWidth="1"/>
    <col min="8" max="8" width="22.140625" style="1" customWidth="1"/>
    <col min="9" max="9" width="4.85546875" style="1" customWidth="1"/>
    <col min="10" max="10" width="6.7109375" style="1" customWidth="1"/>
    <col min="11" max="11" width="22.140625" style="1" customWidth="1"/>
    <col min="12" max="12" width="5.5703125" style="1" customWidth="1"/>
    <col min="13" max="13" width="7.28515625" style="1" customWidth="1"/>
    <col min="14" max="14" width="4.28515625" style="1" customWidth="1"/>
    <col min="15" max="15" width="22.85546875" style="1" customWidth="1"/>
    <col min="16" max="16" width="5.7109375" style="1" customWidth="1"/>
    <col min="17" max="17" width="20.85546875" style="1" customWidth="1"/>
    <col min="18" max="18" width="3.42578125" style="1" customWidth="1"/>
    <col min="19" max="19" width="6.85546875" style="1" customWidth="1"/>
    <col min="20" max="20" width="0" style="1" hidden="1" customWidth="1"/>
    <col min="21" max="21" width="20.85546875" style="1" customWidth="1"/>
    <col min="22" max="22" width="4.28515625" style="2" customWidth="1"/>
    <col min="23" max="16384" width="8.5703125" style="1"/>
  </cols>
  <sheetData>
    <row r="1" spans="1:24" ht="27.75" customHeight="1" x14ac:dyDescent="0.25">
      <c r="B1" s="22" t="s">
        <v>4</v>
      </c>
      <c r="R1" s="78"/>
      <c r="V1" s="21"/>
    </row>
    <row r="2" spans="1:24" ht="30" x14ac:dyDescent="0.25">
      <c r="A2" s="71" t="s">
        <v>35</v>
      </c>
      <c r="B2" s="2" t="s">
        <v>36</v>
      </c>
      <c r="C2" s="22"/>
      <c r="R2" s="79"/>
      <c r="U2" s="22"/>
    </row>
    <row r="3" spans="1:24" ht="15.75" x14ac:dyDescent="0.25">
      <c r="B3" s="2" t="s">
        <v>37</v>
      </c>
      <c r="C3" s="69" t="s">
        <v>18</v>
      </c>
      <c r="N3" s="24"/>
      <c r="O3" s="24"/>
      <c r="P3" s="24"/>
      <c r="Q3" s="65"/>
      <c r="R3" s="78"/>
      <c r="S3" s="65"/>
      <c r="T3" s="65"/>
      <c r="U3" s="66"/>
      <c r="V3" s="61"/>
      <c r="W3" s="24"/>
      <c r="X3" s="24"/>
    </row>
    <row r="4" spans="1:24" x14ac:dyDescent="0.25">
      <c r="A4" s="59">
        <v>1</v>
      </c>
      <c r="B4" s="63" t="str">
        <f>O7</f>
        <v xml:space="preserve">Arūnas Černevičius </v>
      </c>
      <c r="C4" s="63">
        <f>P7</f>
        <v>119</v>
      </c>
      <c r="E4" s="56" t="s">
        <v>5</v>
      </c>
      <c r="H4" s="52"/>
      <c r="K4" s="24"/>
      <c r="L4" s="24"/>
      <c r="M4" s="24"/>
      <c r="N4" s="24"/>
      <c r="O4" s="24"/>
      <c r="P4" s="24"/>
      <c r="Q4" s="47"/>
      <c r="R4" s="78"/>
      <c r="S4" s="65"/>
      <c r="T4" s="65"/>
      <c r="U4" s="62"/>
      <c r="V4" s="36"/>
      <c r="W4" s="24"/>
      <c r="X4" s="24"/>
    </row>
    <row r="5" spans="1:24" ht="15.75" x14ac:dyDescent="0.25">
      <c r="A5" s="59">
        <v>16</v>
      </c>
      <c r="B5" s="63" t="str">
        <f>O22</f>
        <v xml:space="preserve"> Silvestras Bieliauskas</v>
      </c>
      <c r="C5" s="63">
        <f>P22</f>
        <v>116</v>
      </c>
      <c r="F5" s="70" t="s">
        <v>18</v>
      </c>
      <c r="G5" s="195" t="s">
        <v>50</v>
      </c>
      <c r="H5" s="195"/>
      <c r="I5" s="195"/>
      <c r="J5" s="195"/>
      <c r="K5" s="195"/>
      <c r="L5" s="67"/>
      <c r="M5" s="24"/>
      <c r="N5" s="24"/>
      <c r="O5" s="24"/>
      <c r="P5" s="24"/>
      <c r="Q5" s="62"/>
      <c r="R5" s="78"/>
      <c r="S5" s="65"/>
      <c r="T5" s="65"/>
      <c r="U5" s="62"/>
      <c r="V5" s="36"/>
      <c r="W5" s="24"/>
      <c r="X5" s="24"/>
    </row>
    <row r="6" spans="1:24" ht="15.75" x14ac:dyDescent="0.25">
      <c r="A6" s="59"/>
      <c r="B6" s="55" t="s">
        <v>38</v>
      </c>
      <c r="C6" s="55"/>
      <c r="E6" s="57" t="s">
        <v>99</v>
      </c>
      <c r="F6" s="53">
        <v>119</v>
      </c>
      <c r="K6" s="64"/>
      <c r="L6" s="64"/>
      <c r="M6" s="24"/>
      <c r="N6" s="193" t="s">
        <v>48</v>
      </c>
      <c r="O6" s="194"/>
      <c r="P6" s="77" t="s">
        <v>47</v>
      </c>
      <c r="Q6" s="62"/>
      <c r="R6" s="78"/>
      <c r="S6" s="65"/>
      <c r="T6" s="65"/>
      <c r="U6" s="23"/>
      <c r="V6" s="61"/>
      <c r="W6" s="24"/>
      <c r="X6" s="24"/>
    </row>
    <row r="7" spans="1:24" x14ac:dyDescent="0.25">
      <c r="A7" s="59">
        <v>8</v>
      </c>
      <c r="B7" s="63" t="str">
        <f>O14</f>
        <v xml:space="preserve"> Arnas Dyburis </v>
      </c>
      <c r="C7" s="63">
        <f>P14</f>
        <v>104</v>
      </c>
      <c r="E7" s="53" t="s">
        <v>100</v>
      </c>
      <c r="F7" s="53">
        <v>134</v>
      </c>
      <c r="H7" s="22" t="s">
        <v>6</v>
      </c>
      <c r="K7" s="64"/>
      <c r="L7" s="64"/>
      <c r="M7" s="24"/>
      <c r="N7" s="20">
        <v>1</v>
      </c>
      <c r="O7" s="58" t="str">
        <f>'FINAL QUALIFICATION'!C11</f>
        <v xml:space="preserve">Arūnas Černevičius </v>
      </c>
      <c r="P7" s="26">
        <f>'FINAL QUALIFICATION'!D11</f>
        <v>119</v>
      </c>
      <c r="Q7" s="65"/>
      <c r="R7" s="78"/>
      <c r="S7" s="65"/>
      <c r="T7" s="65"/>
      <c r="U7" s="62"/>
      <c r="V7" s="36"/>
      <c r="W7" s="24"/>
      <c r="X7" s="24"/>
    </row>
    <row r="8" spans="1:24" ht="15.75" x14ac:dyDescent="0.25">
      <c r="A8" s="59">
        <v>9</v>
      </c>
      <c r="B8" s="63" t="str">
        <f>O15</f>
        <v xml:space="preserve">Ignas Daunoravičius </v>
      </c>
      <c r="C8" s="63">
        <f>P15</f>
        <v>134</v>
      </c>
      <c r="E8" s="54"/>
      <c r="F8" s="54"/>
      <c r="H8" s="64"/>
      <c r="I8" s="70" t="s">
        <v>18</v>
      </c>
      <c r="J8" s="24"/>
      <c r="K8" s="24"/>
      <c r="L8" s="24"/>
      <c r="M8" s="24"/>
      <c r="N8" s="20">
        <v>2</v>
      </c>
      <c r="O8" s="58" t="str">
        <f>'FINAL QUALIFICATION'!C12</f>
        <v xml:space="preserve">Norbe Daunoravičius </v>
      </c>
      <c r="P8" s="26">
        <f>'FINAL QUALIFICATION'!D12</f>
        <v>113</v>
      </c>
      <c r="Q8" s="65"/>
      <c r="R8" s="78"/>
      <c r="S8" s="65"/>
      <c r="T8" s="65"/>
      <c r="U8" s="62"/>
      <c r="V8" s="36"/>
      <c r="W8" s="24"/>
      <c r="X8" s="24"/>
    </row>
    <row r="9" spans="1:24" x14ac:dyDescent="0.25">
      <c r="A9" s="59"/>
      <c r="B9" s="23" t="s">
        <v>39</v>
      </c>
      <c r="C9" s="23"/>
      <c r="E9" s="54"/>
      <c r="F9" s="54"/>
      <c r="H9" s="53" t="s">
        <v>100</v>
      </c>
      <c r="I9" s="53">
        <v>134</v>
      </c>
      <c r="J9" s="24"/>
      <c r="K9" s="24"/>
      <c r="L9" s="24"/>
      <c r="M9" s="24"/>
      <c r="N9" s="20">
        <v>3</v>
      </c>
      <c r="O9" s="58" t="str">
        <f>'FINAL QUALIFICATION'!C13</f>
        <v xml:space="preserve">Artūras Ravluškevičius </v>
      </c>
      <c r="P9" s="26">
        <f>'FINAL QUALIFICATION'!D13</f>
        <v>109</v>
      </c>
      <c r="Q9" s="65"/>
      <c r="R9" s="78"/>
      <c r="S9" s="65"/>
      <c r="T9" s="65"/>
      <c r="U9" s="23"/>
      <c r="V9" s="61"/>
      <c r="W9" s="24"/>
      <c r="X9" s="24"/>
    </row>
    <row r="10" spans="1:24" x14ac:dyDescent="0.25">
      <c r="A10" s="59">
        <v>4</v>
      </c>
      <c r="B10" s="63" t="str">
        <f>O10</f>
        <v xml:space="preserve">Aurimas Vaškelis </v>
      </c>
      <c r="C10" s="63">
        <f>P10</f>
        <v>127</v>
      </c>
      <c r="E10" s="54"/>
      <c r="F10" s="54"/>
      <c r="H10" s="53" t="s">
        <v>101</v>
      </c>
      <c r="I10" s="53">
        <v>127</v>
      </c>
      <c r="K10" s="24"/>
      <c r="L10" s="67"/>
      <c r="M10" s="24"/>
      <c r="N10" s="20">
        <v>4</v>
      </c>
      <c r="O10" s="58" t="str">
        <f>'FINAL QUALIFICATION'!C14</f>
        <v xml:space="preserve">Aurimas Vaškelis </v>
      </c>
      <c r="P10" s="26">
        <f>'FINAL QUALIFICATION'!D14</f>
        <v>127</v>
      </c>
      <c r="Q10" s="65"/>
      <c r="R10" s="78"/>
      <c r="S10" s="65"/>
      <c r="T10" s="65"/>
      <c r="U10" s="62"/>
      <c r="V10" s="36"/>
      <c r="W10" s="24"/>
      <c r="X10" s="24"/>
    </row>
    <row r="11" spans="1:24" ht="16.5" thickBot="1" x14ac:dyDescent="0.3">
      <c r="A11" s="59">
        <v>13</v>
      </c>
      <c r="B11" s="63" t="str">
        <f>O19</f>
        <v xml:space="preserve">Robert Lisovskij </v>
      </c>
      <c r="C11" s="63">
        <f>P19</f>
        <v>105</v>
      </c>
      <c r="E11" s="63" t="s">
        <v>101</v>
      </c>
      <c r="F11" s="53">
        <v>127</v>
      </c>
      <c r="K11" s="72" t="s">
        <v>3</v>
      </c>
      <c r="L11" s="72" t="s">
        <v>18</v>
      </c>
      <c r="M11" s="24"/>
      <c r="N11" s="20">
        <v>5</v>
      </c>
      <c r="O11" s="58" t="str">
        <f>'FINAL QUALIFICATION'!C15</f>
        <v xml:space="preserve">Benediktas Čirba </v>
      </c>
      <c r="P11" s="26">
        <f>'FINAL QUALIFICATION'!D15</f>
        <v>103</v>
      </c>
      <c r="Q11" s="62"/>
      <c r="R11" s="78"/>
      <c r="S11" s="65"/>
      <c r="T11" s="65"/>
      <c r="U11" s="62"/>
      <c r="V11" s="36"/>
      <c r="W11" s="24"/>
      <c r="X11" s="24"/>
    </row>
    <row r="12" spans="1:24" x14ac:dyDescent="0.25">
      <c r="A12" s="59"/>
      <c r="B12" s="23" t="s">
        <v>40</v>
      </c>
      <c r="C12" s="23"/>
      <c r="E12" s="53" t="s">
        <v>105</v>
      </c>
      <c r="F12" s="53">
        <v>103</v>
      </c>
      <c r="J12" s="1">
        <v>1</v>
      </c>
      <c r="K12" s="73" t="s">
        <v>101</v>
      </c>
      <c r="L12" s="74">
        <v>127</v>
      </c>
      <c r="M12" s="24"/>
      <c r="N12" s="20">
        <v>6</v>
      </c>
      <c r="O12" s="58" t="str">
        <f>'FINAL QUALIFICATION'!C16</f>
        <v xml:space="preserve"> Lukas Garalevicius </v>
      </c>
      <c r="P12" s="26">
        <f>'FINAL QUALIFICATION'!D16</f>
        <v>122</v>
      </c>
      <c r="Q12" s="62"/>
      <c r="R12" s="78"/>
      <c r="S12" s="65"/>
      <c r="T12" s="65"/>
      <c r="U12" s="23"/>
      <c r="V12" s="61"/>
      <c r="W12" s="24"/>
      <c r="X12" s="24"/>
    </row>
    <row r="13" spans="1:24" ht="15.75" thickBot="1" x14ac:dyDescent="0.3">
      <c r="A13" s="59">
        <v>5</v>
      </c>
      <c r="B13" s="63" t="str">
        <f>O11</f>
        <v xml:space="preserve">Benediktas Čirba </v>
      </c>
      <c r="C13" s="63">
        <f>P11</f>
        <v>103</v>
      </c>
      <c r="E13" s="54"/>
      <c r="F13" s="54"/>
      <c r="J13" s="1">
        <v>2</v>
      </c>
      <c r="K13" s="75" t="s">
        <v>103</v>
      </c>
      <c r="L13" s="76">
        <v>126</v>
      </c>
      <c r="M13" s="24"/>
      <c r="N13" s="20">
        <v>7</v>
      </c>
      <c r="O13" s="58" t="str">
        <f>'FINAL QUALIFICATION'!C17</f>
        <v xml:space="preserve"> Igor Martynov </v>
      </c>
      <c r="P13" s="26">
        <f>'FINAL QUALIFICATION'!D17</f>
        <v>126</v>
      </c>
      <c r="Q13" s="65"/>
      <c r="R13" s="78"/>
      <c r="S13" s="65"/>
      <c r="T13" s="65"/>
      <c r="U13" s="62"/>
      <c r="V13" s="36"/>
      <c r="W13" s="24"/>
      <c r="X13" s="24"/>
    </row>
    <row r="14" spans="1:24" x14ac:dyDescent="0.25">
      <c r="A14" s="59">
        <v>12</v>
      </c>
      <c r="B14" s="63" t="str">
        <f>O18</f>
        <v xml:space="preserve"> Ignas Klimavičius </v>
      </c>
      <c r="C14" s="63">
        <f>P18</f>
        <v>130</v>
      </c>
      <c r="E14" s="54"/>
      <c r="F14" s="54"/>
      <c r="M14" s="24"/>
      <c r="N14" s="20">
        <v>8</v>
      </c>
      <c r="O14" s="58" t="str">
        <f>'FINAL QUALIFICATION'!C18</f>
        <v xml:space="preserve"> Arnas Dyburis </v>
      </c>
      <c r="P14" s="26">
        <f>'FINAL QUALIFICATION'!D18</f>
        <v>104</v>
      </c>
      <c r="Q14" s="65"/>
      <c r="R14" s="78"/>
      <c r="S14" s="65"/>
      <c r="T14" s="65"/>
      <c r="U14" s="62"/>
      <c r="V14" s="36"/>
      <c r="W14" s="24"/>
      <c r="X14" s="24"/>
    </row>
    <row r="15" spans="1:24" x14ac:dyDescent="0.25">
      <c r="A15" s="59"/>
      <c r="B15" s="55" t="s">
        <v>41</v>
      </c>
      <c r="C15" s="54"/>
      <c r="E15" s="54"/>
      <c r="F15" s="54"/>
      <c r="N15" s="20">
        <v>9</v>
      </c>
      <c r="O15" s="58" t="str">
        <f>'FINAL QUALIFICATION'!C19</f>
        <v xml:space="preserve">Ignas Daunoravičius </v>
      </c>
      <c r="P15" s="26">
        <f>'FINAL QUALIFICATION'!D19</f>
        <v>134</v>
      </c>
      <c r="Q15" s="65"/>
      <c r="R15" s="78"/>
      <c r="S15" s="65"/>
      <c r="T15" s="65"/>
      <c r="U15" s="65"/>
      <c r="V15" s="61"/>
      <c r="W15" s="24"/>
      <c r="X15" s="24"/>
    </row>
    <row r="16" spans="1:24" ht="15.75" x14ac:dyDescent="0.25">
      <c r="A16" s="59">
        <v>2</v>
      </c>
      <c r="B16" s="63" t="str">
        <f>O8</f>
        <v xml:space="preserve">Norbe Daunoravičius </v>
      </c>
      <c r="C16" s="63">
        <f>P8</f>
        <v>113</v>
      </c>
      <c r="K16" s="59" t="s">
        <v>45</v>
      </c>
      <c r="L16" s="72"/>
      <c r="N16" s="20">
        <v>10</v>
      </c>
      <c r="O16" s="25" t="str">
        <f>'FINAL QUALIFICATION'!C20</f>
        <v xml:space="preserve">Valdas Vindžigelskis </v>
      </c>
      <c r="P16" s="26">
        <f>'FINAL QUALIFICATION'!D20</f>
        <v>136</v>
      </c>
      <c r="Q16" s="54"/>
      <c r="R16" s="78"/>
      <c r="S16" s="54"/>
      <c r="T16" s="54"/>
      <c r="U16" s="54"/>
    </row>
    <row r="17" spans="1:21" x14ac:dyDescent="0.25">
      <c r="A17" s="59">
        <v>15</v>
      </c>
      <c r="B17" s="63" t="str">
        <f>O21</f>
        <v xml:space="preserve">Egidijus Pečiukonis </v>
      </c>
      <c r="C17" s="63">
        <f>P21</f>
        <v>114</v>
      </c>
      <c r="K17" s="53" t="s">
        <v>104</v>
      </c>
      <c r="L17" s="53">
        <v>122</v>
      </c>
      <c r="N17" s="20">
        <v>11</v>
      </c>
      <c r="O17" s="25" t="str">
        <f>'FINAL QUALIFICATION'!C21</f>
        <v xml:space="preserve"> Justinas Pečiukonis </v>
      </c>
      <c r="P17" s="26">
        <f>'FINAL QUALIFICATION'!D21</f>
        <v>111</v>
      </c>
      <c r="Q17" s="54"/>
      <c r="R17" s="78"/>
      <c r="S17" s="54"/>
      <c r="T17" s="54"/>
      <c r="U17" s="54"/>
    </row>
    <row r="18" spans="1:21" x14ac:dyDescent="0.25">
      <c r="A18" s="59"/>
      <c r="B18" s="55" t="s">
        <v>42</v>
      </c>
      <c r="C18" s="55"/>
      <c r="E18" s="57" t="s">
        <v>102</v>
      </c>
      <c r="F18" s="53">
        <v>113</v>
      </c>
      <c r="K18" s="53" t="s">
        <v>100</v>
      </c>
      <c r="L18" s="53">
        <v>134</v>
      </c>
      <c r="N18" s="20">
        <v>12</v>
      </c>
      <c r="O18" s="25" t="str">
        <f>'FINAL QUALIFICATION'!C22</f>
        <v xml:space="preserve"> Ignas Klimavičius </v>
      </c>
      <c r="P18" s="26">
        <f>'FINAL QUALIFICATION'!D22</f>
        <v>130</v>
      </c>
      <c r="Q18" s="54"/>
      <c r="R18" s="79"/>
      <c r="S18" s="54"/>
      <c r="T18" s="54"/>
      <c r="U18" s="54"/>
    </row>
    <row r="19" spans="1:21" x14ac:dyDescent="0.25">
      <c r="A19" s="59">
        <v>7</v>
      </c>
      <c r="B19" s="63" t="str">
        <f>O13</f>
        <v xml:space="preserve"> Igor Martynov </v>
      </c>
      <c r="C19" s="63">
        <f>P13</f>
        <v>126</v>
      </c>
      <c r="E19" s="53" t="s">
        <v>103</v>
      </c>
      <c r="F19" s="53">
        <v>126</v>
      </c>
      <c r="N19" s="20">
        <v>13</v>
      </c>
      <c r="O19" s="25" t="str">
        <f>'FINAL QUALIFICATION'!C23</f>
        <v xml:space="preserve">Robert Lisovskij </v>
      </c>
      <c r="P19" s="26">
        <f>'FINAL QUALIFICATION'!D23</f>
        <v>105</v>
      </c>
      <c r="R19" s="78"/>
    </row>
    <row r="20" spans="1:21" x14ac:dyDescent="0.25">
      <c r="A20" s="59">
        <v>10</v>
      </c>
      <c r="B20" s="63" t="str">
        <f>O16</f>
        <v xml:space="preserve">Valdas Vindžigelskis </v>
      </c>
      <c r="C20" s="63">
        <f>P16</f>
        <v>136</v>
      </c>
      <c r="H20" s="53" t="s">
        <v>103</v>
      </c>
      <c r="I20" s="53">
        <v>126</v>
      </c>
      <c r="K20" s="24"/>
      <c r="L20" s="68"/>
      <c r="N20" s="20">
        <v>14</v>
      </c>
      <c r="O20" s="25" t="str">
        <f>'FINAL QUALIFICATION'!C24</f>
        <v xml:space="preserve">Andrius Poška </v>
      </c>
      <c r="P20" s="26">
        <f>'FINAL QUALIFICATION'!D24</f>
        <v>101</v>
      </c>
      <c r="R20" s="78"/>
    </row>
    <row r="21" spans="1:21" x14ac:dyDescent="0.25">
      <c r="A21" s="59"/>
      <c r="B21" s="23" t="s">
        <v>43</v>
      </c>
      <c r="C21" s="23"/>
      <c r="F21" s="1" t="s">
        <v>107</v>
      </c>
      <c r="H21" s="53" t="s">
        <v>104</v>
      </c>
      <c r="I21" s="53">
        <v>122</v>
      </c>
      <c r="K21" s="24"/>
      <c r="L21" s="64"/>
      <c r="N21" s="20">
        <v>15</v>
      </c>
      <c r="O21" s="25" t="str">
        <f>'FINAL QUALIFICATION'!C25</f>
        <v xml:space="preserve">Egidijus Pečiukonis </v>
      </c>
      <c r="P21" s="26">
        <f>'FINAL QUALIFICATION'!D25</f>
        <v>114</v>
      </c>
      <c r="R21" s="78"/>
    </row>
    <row r="22" spans="1:21" x14ac:dyDescent="0.25">
      <c r="A22" s="59">
        <v>3</v>
      </c>
      <c r="B22" s="63" t="str">
        <f>O9</f>
        <v xml:space="preserve">Artūras Ravluškevičius </v>
      </c>
      <c r="C22" s="63">
        <f>P9</f>
        <v>109</v>
      </c>
      <c r="K22" s="59" t="s">
        <v>46</v>
      </c>
      <c r="L22" s="64"/>
      <c r="N22" s="27">
        <v>16</v>
      </c>
      <c r="O22" s="9" t="str">
        <f>'FINAL QUALIFICATION'!C26</f>
        <v xml:space="preserve"> Silvestras Bieliauskas</v>
      </c>
      <c r="P22" s="28">
        <f>'FINAL QUALIFICATION'!D26</f>
        <v>116</v>
      </c>
      <c r="R22" s="78"/>
    </row>
    <row r="23" spans="1:21" x14ac:dyDescent="0.25">
      <c r="A23" s="59">
        <v>14</v>
      </c>
      <c r="B23" s="63" t="str">
        <f>O20</f>
        <v xml:space="preserve">Andrius Poška </v>
      </c>
      <c r="C23" s="63">
        <f>P20</f>
        <v>101</v>
      </c>
      <c r="E23" s="57" t="s">
        <v>106</v>
      </c>
      <c r="F23" s="53">
        <v>109</v>
      </c>
      <c r="J23" s="52">
        <v>1</v>
      </c>
      <c r="K23" s="53" t="s">
        <v>101</v>
      </c>
      <c r="L23" s="53">
        <v>127</v>
      </c>
      <c r="R23" s="78"/>
    </row>
    <row r="24" spans="1:21" x14ac:dyDescent="0.25">
      <c r="A24" s="59"/>
      <c r="B24" s="23" t="s">
        <v>44</v>
      </c>
      <c r="C24" s="23"/>
      <c r="E24" s="53" t="s">
        <v>104</v>
      </c>
      <c r="F24" s="53">
        <v>122</v>
      </c>
      <c r="J24" s="52">
        <v>2</v>
      </c>
      <c r="K24" s="53" t="s">
        <v>103</v>
      </c>
      <c r="L24" s="53">
        <v>126</v>
      </c>
      <c r="R24" s="78"/>
    </row>
    <row r="25" spans="1:21" x14ac:dyDescent="0.25">
      <c r="A25" s="59">
        <v>6</v>
      </c>
      <c r="B25" s="63" t="str">
        <f>O12</f>
        <v xml:space="preserve"> Lukas Garalevicius </v>
      </c>
      <c r="C25" s="63">
        <f>P12</f>
        <v>122</v>
      </c>
      <c r="J25" s="52">
        <v>3</v>
      </c>
      <c r="K25" s="53" t="s">
        <v>100</v>
      </c>
      <c r="L25" s="53">
        <v>134</v>
      </c>
      <c r="R25" s="78"/>
    </row>
    <row r="26" spans="1:21" x14ac:dyDescent="0.25">
      <c r="A26" s="59">
        <v>11</v>
      </c>
      <c r="B26" s="63" t="str">
        <f>O17</f>
        <v xml:space="preserve"> Justinas Pečiukonis </v>
      </c>
      <c r="C26" s="63">
        <f>P17</f>
        <v>111</v>
      </c>
      <c r="J26" s="52">
        <v>4</v>
      </c>
      <c r="K26" s="53" t="s">
        <v>104</v>
      </c>
      <c r="L26" s="53">
        <v>122</v>
      </c>
      <c r="R26" s="78"/>
    </row>
    <row r="27" spans="1:21" x14ac:dyDescent="0.25">
      <c r="R27" s="78"/>
    </row>
    <row r="28" spans="1:21" x14ac:dyDescent="0.25">
      <c r="K28" s="24"/>
      <c r="L28" s="24"/>
      <c r="R28" s="78"/>
    </row>
    <row r="29" spans="1:21" x14ac:dyDescent="0.25">
      <c r="K29" s="24"/>
      <c r="L29" s="24"/>
      <c r="R29" s="78"/>
    </row>
    <row r="30" spans="1:21" x14ac:dyDescent="0.25">
      <c r="K30" s="24"/>
      <c r="L30" s="24"/>
      <c r="R30" s="78"/>
    </row>
    <row r="31" spans="1:21" x14ac:dyDescent="0.25">
      <c r="K31" s="24"/>
      <c r="L31" s="24"/>
      <c r="R31" s="80"/>
    </row>
    <row r="32" spans="1:21" x14ac:dyDescent="0.25">
      <c r="K32" s="24"/>
      <c r="L32" s="24"/>
    </row>
    <row r="33" spans="11:12" x14ac:dyDescent="0.25">
      <c r="K33" s="24"/>
      <c r="L33" s="24"/>
    </row>
    <row r="34" spans="11:12" x14ac:dyDescent="0.25">
      <c r="K34" s="24"/>
      <c r="L34" s="24"/>
    </row>
    <row r="35" spans="11:12" x14ac:dyDescent="0.25">
      <c r="K35" s="24"/>
      <c r="L35" s="24"/>
    </row>
  </sheetData>
  <sheetProtection selectLockedCells="1" selectUnlockedCells="1"/>
  <mergeCells count="2">
    <mergeCell ref="N6:O6"/>
    <mergeCell ref="G5:K5"/>
  </mergeCells>
  <pageMargins left="0.25" right="0.25" top="0.75" bottom="0.75" header="0.3" footer="0.3"/>
  <pageSetup paperSize="9" scale="83" firstPageNumber="0" orientation="landscape" horizontalDpi="300" verticalDpi="3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CK37"/>
  <sheetViews>
    <sheetView tabSelected="1" zoomScale="90" zoomScaleNormal="90" workbookViewId="0">
      <selection activeCell="I23" sqref="I23"/>
    </sheetView>
  </sheetViews>
  <sheetFormatPr defaultColWidth="8.5703125" defaultRowHeight="15" x14ac:dyDescent="0.25"/>
  <cols>
    <col min="1" max="1" width="6.85546875" style="1" customWidth="1"/>
    <col min="2" max="2" width="6.5703125" style="2" customWidth="1"/>
    <col min="3" max="3" width="41.28515625" style="1" customWidth="1"/>
    <col min="4" max="4" width="8.5703125" style="2"/>
    <col min="5" max="8" width="12.140625" style="2" customWidth="1"/>
    <col min="9" max="9" width="19.28515625" style="2" customWidth="1"/>
    <col min="10" max="68" width="9.5703125" style="1" customWidth="1"/>
    <col min="69" max="69" width="11" style="33" customWidth="1"/>
    <col min="70" max="88" width="11" style="30" hidden="1" customWidth="1"/>
    <col min="89" max="89" width="11" style="33" customWidth="1"/>
    <col min="90" max="93" width="9.7109375" style="1" customWidth="1"/>
    <col min="94" max="16384" width="8.5703125" style="1"/>
  </cols>
  <sheetData>
    <row r="6" spans="2:87" ht="21" customHeight="1" x14ac:dyDescent="0.25"/>
    <row r="7" spans="2:87" ht="21" x14ac:dyDescent="0.35">
      <c r="C7" s="19" t="s">
        <v>116</v>
      </c>
    </row>
    <row r="8" spans="2:87" ht="15.75" x14ac:dyDescent="0.25">
      <c r="C8" s="103" t="s">
        <v>50</v>
      </c>
      <c r="D8" s="103"/>
      <c r="BT8" s="34"/>
      <c r="BU8" s="34"/>
      <c r="BW8" s="34"/>
      <c r="CG8" s="30" t="s">
        <v>7</v>
      </c>
      <c r="CH8" s="30" t="s">
        <v>8</v>
      </c>
      <c r="CI8" s="30" t="s">
        <v>9</v>
      </c>
    </row>
    <row r="9" spans="2:87" ht="16.5" thickBot="1" x14ac:dyDescent="0.3">
      <c r="C9" s="103"/>
      <c r="D9" s="103"/>
      <c r="CG9" s="30" t="s">
        <v>10</v>
      </c>
      <c r="CH9" s="30" t="s">
        <v>12</v>
      </c>
      <c r="CI9" s="30" t="s">
        <v>11</v>
      </c>
    </row>
    <row r="10" spans="2:87" ht="43.5" customHeight="1" x14ac:dyDescent="0.25">
      <c r="B10" s="35" t="s">
        <v>113</v>
      </c>
      <c r="C10" s="35" t="s">
        <v>115</v>
      </c>
      <c r="D10" s="29" t="s">
        <v>114</v>
      </c>
      <c r="E10" s="29" t="s">
        <v>108</v>
      </c>
      <c r="F10" s="156" t="s">
        <v>109</v>
      </c>
      <c r="G10" s="157" t="s">
        <v>110</v>
      </c>
      <c r="H10" s="158" t="s">
        <v>111</v>
      </c>
      <c r="I10" s="159" t="s">
        <v>112</v>
      </c>
      <c r="BT10" s="30" t="str">
        <f>'QUALIF MIDDLE REZ'!B11</f>
        <v>Name Surname</v>
      </c>
      <c r="BU10" s="30" t="str">
        <f>'QUALIF MIDDLE REZ'!C11</f>
        <v>Car</v>
      </c>
      <c r="BV10" s="30" t="str">
        <f>'QUALIF MIDDLE REZ'!D11</f>
        <v>SaRt No</v>
      </c>
      <c r="BW10" s="30" t="str">
        <f>'QUALIF MIDDLE REZ'!H11</f>
        <v>FINAL</v>
      </c>
    </row>
    <row r="11" spans="2:87" x14ac:dyDescent="0.25">
      <c r="B11" s="3">
        <v>1</v>
      </c>
      <c r="C11" s="32" t="str">
        <f>'QUALIF MIDDLE REZ'!B15</f>
        <v xml:space="preserve">Aurimas Vaškelis </v>
      </c>
      <c r="D11" s="3">
        <f>'QUALIF MIDDLE REZ'!D15</f>
        <v>127</v>
      </c>
      <c r="E11" s="177">
        <f>'QUALIF MIDDLE REZ'!H15</f>
        <v>78</v>
      </c>
      <c r="F11" s="160">
        <v>1</v>
      </c>
      <c r="G11" s="161">
        <v>4</v>
      </c>
      <c r="H11" s="162">
        <v>100</v>
      </c>
      <c r="I11" s="163">
        <f>SUM(G11:H11)</f>
        <v>104</v>
      </c>
      <c r="BS11" s="30">
        <v>1</v>
      </c>
      <c r="BT11" s="30" t="str">
        <f>'QUALIF MIDDLE REZ'!B12</f>
        <v xml:space="preserve">Arūnas Černevičius </v>
      </c>
      <c r="BU11" s="30" t="str">
        <f>'QUALIF MIDDLE REZ'!C12</f>
        <v xml:space="preserve">BMW e36 </v>
      </c>
      <c r="BV11" s="30">
        <f>'QUALIF MIDDLE REZ'!D12</f>
        <v>119</v>
      </c>
      <c r="BW11" s="31">
        <f>ROUND('QUALIF MIDDLE REZ'!H12,2)</f>
        <v>92</v>
      </c>
      <c r="BY11" s="30">
        <f>RANK(BW11,$BW$11:$BW$37,0)</f>
        <v>1</v>
      </c>
      <c r="CA11" s="31">
        <f>BW11*1000000-BV11</f>
        <v>91999881</v>
      </c>
      <c r="CB11" s="30">
        <f>RANK(CA11,$CA$11:$CA$37,0)</f>
        <v>1</v>
      </c>
      <c r="CD11" s="30">
        <v>1</v>
      </c>
      <c r="CE11" s="30">
        <f>MATCH(CD11,CB:CB,0)</f>
        <v>11</v>
      </c>
      <c r="CG11" s="30">
        <f ca="1">IF(BT11&lt;&gt;0,INDIRECT(CG$9&amp;$CE11),"")</f>
        <v>1</v>
      </c>
      <c r="CH11" s="30">
        <f ca="1">IF(BU11&lt;&gt;0,INDIRECT(CH$9&amp;$CE11),"")</f>
        <v>91999881</v>
      </c>
      <c r="CI11" s="30">
        <f ca="1">IF(BV11&lt;&gt;0,INDIRECT(CI$9&amp;$CE11),"")</f>
        <v>1</v>
      </c>
    </row>
    <row r="12" spans="2:87" x14ac:dyDescent="0.25">
      <c r="B12" s="3">
        <v>2</v>
      </c>
      <c r="C12" s="32" t="str">
        <f>'QUALIF MIDDLE REZ'!B18</f>
        <v xml:space="preserve"> Igor Martynov </v>
      </c>
      <c r="D12" s="3">
        <f>'QUALIF MIDDLE REZ'!D18</f>
        <v>126</v>
      </c>
      <c r="E12" s="38">
        <f>'QUALIF MIDDLE REZ'!H18</f>
        <v>64.5</v>
      </c>
      <c r="F12" s="160">
        <v>2</v>
      </c>
      <c r="G12" s="161">
        <v>2</v>
      </c>
      <c r="H12" s="162">
        <v>88</v>
      </c>
      <c r="I12" s="163">
        <f>SUM(G12:H12)</f>
        <v>90</v>
      </c>
      <c r="BS12" s="30">
        <v>2</v>
      </c>
      <c r="BT12" s="30" t="str">
        <f>'QUALIF MIDDLE REZ'!B13</f>
        <v xml:space="preserve">Norbe Daunoravičius </v>
      </c>
      <c r="BU12" s="30" t="str">
        <f>'QUALIF MIDDLE REZ'!C13</f>
        <v xml:space="preserve">BMW e30 </v>
      </c>
      <c r="BV12" s="30">
        <f>'QUALIF MIDDLE REZ'!D13</f>
        <v>113</v>
      </c>
      <c r="BW12" s="31">
        <f>ROUND('QUALIF MIDDLE REZ'!H13,2)</f>
        <v>88.5</v>
      </c>
      <c r="BY12" s="30">
        <f>RANK(BW12,$BW$11:$BW$37,0)</f>
        <v>2</v>
      </c>
      <c r="CA12" s="31">
        <f t="shared" ref="CA12:CA37" si="0">BW12*1000000-BV12</f>
        <v>88499887</v>
      </c>
      <c r="CB12" s="30">
        <f>RANK(CA12,$CA$11:$CA$37,0)</f>
        <v>2</v>
      </c>
      <c r="CD12" s="30">
        <v>2</v>
      </c>
      <c r="CE12" s="30">
        <f>MATCH(CD12,CB:CB,0)</f>
        <v>12</v>
      </c>
      <c r="CG12" s="30">
        <f t="shared" ref="CG12:CI27" ca="1" si="1">IF(BT12&lt;&gt;0,INDIRECT(CG$9&amp;$CE12),"")</f>
        <v>2</v>
      </c>
      <c r="CH12" s="30">
        <f t="shared" ca="1" si="1"/>
        <v>88499887</v>
      </c>
      <c r="CI12" s="30">
        <f t="shared" ca="1" si="1"/>
        <v>2</v>
      </c>
    </row>
    <row r="13" spans="2:87" x14ac:dyDescent="0.25">
      <c r="B13" s="3">
        <v>3</v>
      </c>
      <c r="C13" s="32" t="str">
        <f>'QUALIF MIDDLE REZ'!B20</f>
        <v xml:space="preserve">Ignas Daunoravičius </v>
      </c>
      <c r="D13" s="3">
        <f>'QUALIF MIDDLE REZ'!D20</f>
        <v>134</v>
      </c>
      <c r="E13" s="38">
        <f>'QUALIF MIDDLE REZ'!H20</f>
        <v>61</v>
      </c>
      <c r="F13" s="160">
        <v>3</v>
      </c>
      <c r="G13" s="161">
        <v>2</v>
      </c>
      <c r="H13" s="162">
        <v>78</v>
      </c>
      <c r="I13" s="163">
        <f>SUM(G13:H13)</f>
        <v>80</v>
      </c>
      <c r="BS13" s="30">
        <v>3</v>
      </c>
      <c r="BT13" s="30" t="str">
        <f>'QUALIF MIDDLE REZ'!B14</f>
        <v xml:space="preserve">Artūras Ravluškevičius </v>
      </c>
      <c r="BU13" s="30" t="str">
        <f>'QUALIF MIDDLE REZ'!C14</f>
        <v xml:space="preserve">BMW e36 </v>
      </c>
      <c r="BV13" s="30">
        <f>'QUALIF MIDDLE REZ'!D14</f>
        <v>109</v>
      </c>
      <c r="BW13" s="31">
        <f>ROUND('QUALIF MIDDLE REZ'!H14,2)</f>
        <v>78</v>
      </c>
      <c r="BY13" s="30">
        <f>RANK(BW13,$BW$11:$BW$37,0)</f>
        <v>3</v>
      </c>
      <c r="CA13" s="31">
        <f t="shared" si="0"/>
        <v>77999891</v>
      </c>
      <c r="CB13" s="30">
        <f>RANK(CA13,$CA$11:$CA$37,0)</f>
        <v>3</v>
      </c>
      <c r="CD13" s="30">
        <v>3</v>
      </c>
      <c r="CE13" s="30">
        <f>MATCH(CD13,CB:CB,0)</f>
        <v>13</v>
      </c>
      <c r="CG13" s="30">
        <f t="shared" ca="1" si="1"/>
        <v>3</v>
      </c>
      <c r="CH13" s="30">
        <f t="shared" ca="1" si="1"/>
        <v>77999891</v>
      </c>
      <c r="CI13" s="30">
        <f t="shared" ca="1" si="1"/>
        <v>3</v>
      </c>
    </row>
    <row r="14" spans="2:87" x14ac:dyDescent="0.25">
      <c r="B14" s="3">
        <v>4</v>
      </c>
      <c r="C14" s="32" t="str">
        <f>'QUALIF MIDDLE REZ'!B17</f>
        <v xml:space="preserve"> Lukas Garalevicius </v>
      </c>
      <c r="D14" s="3">
        <f>'QUALIF MIDDLE REZ'!D17</f>
        <v>122</v>
      </c>
      <c r="E14" s="38">
        <f>'QUALIF MIDDLE REZ'!H17</f>
        <v>66</v>
      </c>
      <c r="F14" s="160">
        <v>4</v>
      </c>
      <c r="G14" s="161">
        <v>2</v>
      </c>
      <c r="H14" s="162">
        <v>69</v>
      </c>
      <c r="I14" s="163">
        <f>SUM(G14:H14)</f>
        <v>71</v>
      </c>
      <c r="BS14" s="30">
        <v>4</v>
      </c>
      <c r="BT14" s="30" t="str">
        <f>'QUALIF MIDDLE REZ'!B15</f>
        <v xml:space="preserve">Aurimas Vaškelis </v>
      </c>
      <c r="BU14" s="30" t="str">
        <f>'QUALIF MIDDLE REZ'!C15</f>
        <v xml:space="preserve">BMW e30 </v>
      </c>
      <c r="BV14" s="30">
        <f>'QUALIF MIDDLE REZ'!D15</f>
        <v>127</v>
      </c>
      <c r="BW14" s="31">
        <f>ROUND('QUALIF MIDDLE REZ'!H15,2)</f>
        <v>78</v>
      </c>
      <c r="BY14" s="30">
        <f>RANK(BW14,$BW$11:$BW$37,0)</f>
        <v>3</v>
      </c>
      <c r="CA14" s="31">
        <f t="shared" si="0"/>
        <v>77999873</v>
      </c>
      <c r="CB14" s="30">
        <f>RANK(CA14,$CA$11:$CA$37,0)</f>
        <v>4</v>
      </c>
      <c r="CD14" s="30">
        <v>4</v>
      </c>
      <c r="CE14" s="30">
        <f>MATCH(CD14,CB:CB,0)</f>
        <v>14</v>
      </c>
      <c r="CG14" s="30">
        <f t="shared" ca="1" si="1"/>
        <v>3</v>
      </c>
      <c r="CH14" s="30">
        <f t="shared" ca="1" si="1"/>
        <v>77999873</v>
      </c>
      <c r="CI14" s="30">
        <f t="shared" ca="1" si="1"/>
        <v>4</v>
      </c>
    </row>
    <row r="15" spans="2:87" x14ac:dyDescent="0.25">
      <c r="B15" s="3">
        <v>5</v>
      </c>
      <c r="C15" s="32" t="str">
        <f>'QUALIF MIDDLE REZ'!B12</f>
        <v xml:space="preserve">Arūnas Černevičius </v>
      </c>
      <c r="D15" s="3">
        <f>'QUALIF MIDDLE REZ'!D12</f>
        <v>119</v>
      </c>
      <c r="E15" s="38">
        <f>'QUALIF MIDDLE REZ'!H12</f>
        <v>92</v>
      </c>
      <c r="F15" s="160">
        <v>5</v>
      </c>
      <c r="G15" s="161">
        <v>10</v>
      </c>
      <c r="H15" s="162">
        <v>60</v>
      </c>
      <c r="I15" s="163">
        <f>SUM(G15:H15)</f>
        <v>70</v>
      </c>
      <c r="BS15" s="30">
        <v>5</v>
      </c>
      <c r="BT15" s="30" t="str">
        <f>'QUALIF MIDDLE REZ'!B16</f>
        <v xml:space="preserve">Benediktas Čirba </v>
      </c>
      <c r="BU15" s="30" t="str">
        <f>'QUALIF MIDDLE REZ'!C16</f>
        <v xml:space="preserve">Nissan S14 </v>
      </c>
      <c r="BV15" s="30">
        <f>'QUALIF MIDDLE REZ'!D16</f>
        <v>103</v>
      </c>
      <c r="BW15" s="31">
        <f>ROUND('QUALIF MIDDLE REZ'!H16,2)</f>
        <v>70.5</v>
      </c>
      <c r="BY15" s="30">
        <f>RANK(BW15,$BW$11:$BW$37,0)</f>
        <v>5</v>
      </c>
      <c r="CA15" s="31">
        <f t="shared" si="0"/>
        <v>70499897</v>
      </c>
      <c r="CB15" s="30">
        <f>RANK(CA15,$CA$11:$CA$37,0)</f>
        <v>5</v>
      </c>
      <c r="CD15" s="30">
        <v>5</v>
      </c>
      <c r="CE15" s="30">
        <f>MATCH(CD15,CB:CB,0)</f>
        <v>15</v>
      </c>
      <c r="CG15" s="30">
        <f t="shared" ca="1" si="1"/>
        <v>5</v>
      </c>
      <c r="CH15" s="30">
        <f t="shared" ca="1" si="1"/>
        <v>70499897</v>
      </c>
      <c r="CI15" s="30">
        <f t="shared" ca="1" si="1"/>
        <v>5</v>
      </c>
    </row>
    <row r="16" spans="2:87" x14ac:dyDescent="0.25">
      <c r="B16" s="3">
        <v>6</v>
      </c>
      <c r="C16" s="32" t="str">
        <f>'QUALIF MIDDLE REZ'!B13</f>
        <v xml:space="preserve">Norbe Daunoravičius </v>
      </c>
      <c r="D16" s="3">
        <f>'QUALIF MIDDLE REZ'!D13</f>
        <v>113</v>
      </c>
      <c r="E16" s="38">
        <f>'QUALIF MIDDLE REZ'!H13</f>
        <v>88.5</v>
      </c>
      <c r="F16" s="160">
        <v>6</v>
      </c>
      <c r="G16" s="161">
        <v>8</v>
      </c>
      <c r="H16" s="162">
        <v>60</v>
      </c>
      <c r="I16" s="163">
        <f>SUM(G16:H16)</f>
        <v>68</v>
      </c>
      <c r="BS16" s="30">
        <v>6</v>
      </c>
      <c r="BT16" s="30" t="str">
        <f>'QUALIF MIDDLE REZ'!B17</f>
        <v xml:space="preserve"> Lukas Garalevicius </v>
      </c>
      <c r="BU16" s="30" t="str">
        <f>'QUALIF MIDDLE REZ'!C17</f>
        <v xml:space="preserve">Nissan Turbo </v>
      </c>
      <c r="BV16" s="30">
        <f>'QUALIF MIDDLE REZ'!D17</f>
        <v>122</v>
      </c>
      <c r="BW16" s="31">
        <f>ROUND('QUALIF MIDDLE REZ'!H17,2)</f>
        <v>66</v>
      </c>
      <c r="BY16" s="30">
        <f>RANK(BW16,$BW$11:$BW$37,0)</f>
        <v>6</v>
      </c>
      <c r="CA16" s="31">
        <f t="shared" si="0"/>
        <v>65999878</v>
      </c>
      <c r="CB16" s="30">
        <f>RANK(CA16,$CA$11:$CA$37,0)</f>
        <v>6</v>
      </c>
      <c r="CD16" s="30">
        <v>6</v>
      </c>
      <c r="CE16" s="30">
        <f>MATCH(CD16,CB:CB,0)</f>
        <v>16</v>
      </c>
      <c r="CG16" s="30">
        <f t="shared" ca="1" si="1"/>
        <v>6</v>
      </c>
      <c r="CH16" s="30">
        <f t="shared" ca="1" si="1"/>
        <v>65999878</v>
      </c>
      <c r="CI16" s="30">
        <f t="shared" ca="1" si="1"/>
        <v>6</v>
      </c>
    </row>
    <row r="17" spans="2:87" x14ac:dyDescent="0.25">
      <c r="B17" s="3">
        <v>7</v>
      </c>
      <c r="C17" s="32" t="str">
        <f>'QUALIF MIDDLE REZ'!B14</f>
        <v xml:space="preserve">Artūras Ravluškevičius </v>
      </c>
      <c r="D17" s="3">
        <f>'QUALIF MIDDLE REZ'!D14</f>
        <v>109</v>
      </c>
      <c r="E17" s="177">
        <f>'QUALIF MIDDLE REZ'!H14</f>
        <v>78</v>
      </c>
      <c r="F17" s="160">
        <v>7</v>
      </c>
      <c r="G17" s="161">
        <v>6</v>
      </c>
      <c r="H17" s="162">
        <v>60</v>
      </c>
      <c r="I17" s="163">
        <f>SUM(G17:H17)</f>
        <v>66</v>
      </c>
      <c r="BS17" s="30">
        <v>7</v>
      </c>
      <c r="BT17" s="30" t="str">
        <f>'QUALIF MIDDLE REZ'!B18</f>
        <v xml:space="preserve"> Igor Martynov </v>
      </c>
      <c r="BU17" s="30" t="str">
        <f>'QUALIF MIDDLE REZ'!C18</f>
        <v xml:space="preserve">Bmw 340 </v>
      </c>
      <c r="BV17" s="30">
        <f>'QUALIF MIDDLE REZ'!D18</f>
        <v>126</v>
      </c>
      <c r="BW17" s="31">
        <f>ROUND('QUALIF MIDDLE REZ'!H18,2)</f>
        <v>64.5</v>
      </c>
      <c r="BY17" s="30">
        <f>RANK(BW17,$BW$11:$BW$37,0)</f>
        <v>7</v>
      </c>
      <c r="CA17" s="31">
        <f t="shared" si="0"/>
        <v>64499874</v>
      </c>
      <c r="CB17" s="30">
        <f>RANK(CA17,$CA$11:$CA$37,0)</f>
        <v>7</v>
      </c>
      <c r="CD17" s="30">
        <v>7</v>
      </c>
      <c r="CE17" s="30">
        <f>MATCH(CD17,CB:CB,0)</f>
        <v>17</v>
      </c>
      <c r="CG17" s="30">
        <f t="shared" ca="1" si="1"/>
        <v>7</v>
      </c>
      <c r="CH17" s="30">
        <f t="shared" ca="1" si="1"/>
        <v>64499874</v>
      </c>
      <c r="CI17" s="30">
        <f t="shared" ca="1" si="1"/>
        <v>7</v>
      </c>
    </row>
    <row r="18" spans="2:87" x14ac:dyDescent="0.25">
      <c r="B18" s="3">
        <v>8</v>
      </c>
      <c r="C18" s="32" t="str">
        <f>'QUALIF MIDDLE REZ'!B16</f>
        <v xml:space="preserve">Benediktas Čirba </v>
      </c>
      <c r="D18" s="3">
        <f>'QUALIF MIDDLE REZ'!D16</f>
        <v>103</v>
      </c>
      <c r="E18" s="38">
        <f>'QUALIF MIDDLE REZ'!H16</f>
        <v>70.5</v>
      </c>
      <c r="F18" s="160">
        <v>8</v>
      </c>
      <c r="G18" s="161">
        <v>3</v>
      </c>
      <c r="H18" s="162">
        <v>60</v>
      </c>
      <c r="I18" s="163">
        <f>SUM(G18:H18)</f>
        <v>63</v>
      </c>
      <c r="BS18" s="30">
        <v>8</v>
      </c>
      <c r="BT18" s="30" t="str">
        <f>'QUALIF MIDDLE REZ'!B19</f>
        <v xml:space="preserve"> Arnas Dyburis </v>
      </c>
      <c r="BU18" s="30" t="str">
        <f>'QUALIF MIDDLE REZ'!C19</f>
        <v xml:space="preserve">Nissan 180sx </v>
      </c>
      <c r="BV18" s="30">
        <f>'QUALIF MIDDLE REZ'!D19</f>
        <v>104</v>
      </c>
      <c r="BW18" s="31">
        <f>ROUND('QUALIF MIDDLE REZ'!H19,2)</f>
        <v>61.5</v>
      </c>
      <c r="BY18" s="30">
        <f>RANK(BW18,$BW$11:$BW$37,0)</f>
        <v>8</v>
      </c>
      <c r="CA18" s="31">
        <f t="shared" si="0"/>
        <v>61499896</v>
      </c>
      <c r="CB18" s="30">
        <f>RANK(CA18,$CA$11:$CA$37,0)</f>
        <v>8</v>
      </c>
      <c r="CD18" s="30">
        <v>8</v>
      </c>
      <c r="CE18" s="30">
        <f>MATCH(CD18,CB:CB,0)</f>
        <v>18</v>
      </c>
      <c r="CG18" s="30">
        <f t="shared" ca="1" si="1"/>
        <v>8</v>
      </c>
      <c r="CH18" s="30">
        <f t="shared" ca="1" si="1"/>
        <v>61499896</v>
      </c>
      <c r="CI18" s="30">
        <f t="shared" ca="1" si="1"/>
        <v>8</v>
      </c>
    </row>
    <row r="19" spans="2:87" x14ac:dyDescent="0.25">
      <c r="B19" s="3">
        <v>9</v>
      </c>
      <c r="C19" s="32" t="str">
        <f>'QUALIF MIDDLE REZ'!B19</f>
        <v xml:space="preserve"> Arnas Dyburis </v>
      </c>
      <c r="D19" s="3">
        <f>'QUALIF MIDDLE REZ'!D19</f>
        <v>104</v>
      </c>
      <c r="E19" s="38">
        <f>'QUALIF MIDDLE REZ'!H19</f>
        <v>61.5</v>
      </c>
      <c r="F19" s="160">
        <v>9</v>
      </c>
      <c r="G19" s="161">
        <v>2</v>
      </c>
      <c r="H19" s="162">
        <v>50</v>
      </c>
      <c r="I19" s="163">
        <f>SUM(G19:H19)</f>
        <v>52</v>
      </c>
      <c r="BS19" s="30">
        <v>9</v>
      </c>
      <c r="BT19" s="30" t="str">
        <f>'QUALIF MIDDLE REZ'!B20</f>
        <v xml:space="preserve">Ignas Daunoravičius </v>
      </c>
      <c r="BU19" s="30" t="str">
        <f>'QUALIF MIDDLE REZ'!C20</f>
        <v xml:space="preserve">BMW e30 </v>
      </c>
      <c r="BV19" s="30">
        <f>'QUALIF MIDDLE REZ'!D20</f>
        <v>134</v>
      </c>
      <c r="BW19" s="31">
        <f>ROUND('QUALIF MIDDLE REZ'!H20,2)</f>
        <v>61</v>
      </c>
      <c r="BY19" s="30">
        <f>RANK(BW19,$BW$11:$BW$37,0)</f>
        <v>9</v>
      </c>
      <c r="CA19" s="31">
        <f t="shared" si="0"/>
        <v>60999866</v>
      </c>
      <c r="CB19" s="30">
        <f>RANK(CA19,$CA$11:$CA$37,0)</f>
        <v>9</v>
      </c>
      <c r="CD19" s="30">
        <v>9</v>
      </c>
      <c r="CE19" s="30">
        <f>MATCH(CD19,CB:CB,0)</f>
        <v>19</v>
      </c>
      <c r="CG19" s="30">
        <f t="shared" ca="1" si="1"/>
        <v>9</v>
      </c>
      <c r="CH19" s="30">
        <f t="shared" ca="1" si="1"/>
        <v>60999866</v>
      </c>
      <c r="CI19" s="30">
        <f t="shared" ca="1" si="1"/>
        <v>9</v>
      </c>
    </row>
    <row r="20" spans="2:87" x14ac:dyDescent="0.25">
      <c r="B20" s="3">
        <v>10</v>
      </c>
      <c r="C20" s="32" t="str">
        <f>'QUALIF MIDDLE REZ'!B21</f>
        <v xml:space="preserve">Valdas Vindžigelskis </v>
      </c>
      <c r="D20" s="3">
        <f>'QUALIF MIDDLE REZ'!D21</f>
        <v>136</v>
      </c>
      <c r="E20" s="38">
        <f>'QUALIF MIDDLE REZ'!H21</f>
        <v>53.5</v>
      </c>
      <c r="F20" s="160">
        <v>10</v>
      </c>
      <c r="G20" s="161">
        <v>2</v>
      </c>
      <c r="H20" s="162">
        <v>50</v>
      </c>
      <c r="I20" s="163">
        <f>SUM(G20:H20)</f>
        <v>52</v>
      </c>
      <c r="BS20" s="30">
        <v>10</v>
      </c>
      <c r="BT20" s="30" t="str">
        <f>'QUALIF MIDDLE REZ'!B21</f>
        <v xml:space="preserve">Valdas Vindžigelskis </v>
      </c>
      <c r="BU20" s="30" t="str">
        <f>'QUALIF MIDDLE REZ'!C21</f>
        <v>BMW e30</v>
      </c>
      <c r="BV20" s="30">
        <f>'QUALIF MIDDLE REZ'!D21</f>
        <v>136</v>
      </c>
      <c r="BW20" s="31">
        <f>ROUND('QUALIF MIDDLE REZ'!H21,2)</f>
        <v>53.5</v>
      </c>
      <c r="BY20" s="30">
        <f>RANK(BW20,$BW$11:$BW$37,0)</f>
        <v>10</v>
      </c>
      <c r="CA20" s="31">
        <f t="shared" si="0"/>
        <v>53499864</v>
      </c>
      <c r="CB20" s="30">
        <f>RANK(CA20,$CA$11:$CA$37,0)</f>
        <v>10</v>
      </c>
      <c r="CD20" s="30">
        <v>10</v>
      </c>
      <c r="CE20" s="30">
        <f>MATCH(CD20,CB:CB,0)</f>
        <v>20</v>
      </c>
      <c r="CG20" s="30">
        <f t="shared" ca="1" si="1"/>
        <v>10</v>
      </c>
      <c r="CH20" s="30">
        <f t="shared" ca="1" si="1"/>
        <v>53499864</v>
      </c>
      <c r="CI20" s="30">
        <f t="shared" ca="1" si="1"/>
        <v>10</v>
      </c>
    </row>
    <row r="21" spans="2:87" x14ac:dyDescent="0.25">
      <c r="B21" s="3">
        <v>11</v>
      </c>
      <c r="C21" s="32" t="str">
        <f>'QUALIF MIDDLE REZ'!B22</f>
        <v xml:space="preserve"> Justinas Pečiukonis </v>
      </c>
      <c r="D21" s="3">
        <f>'QUALIF MIDDLE REZ'!D22</f>
        <v>111</v>
      </c>
      <c r="E21" s="38">
        <f>'QUALIF MIDDLE REZ'!H22</f>
        <v>51.5</v>
      </c>
      <c r="F21" s="160">
        <v>11</v>
      </c>
      <c r="G21" s="161">
        <v>2</v>
      </c>
      <c r="H21" s="162">
        <v>50</v>
      </c>
      <c r="I21" s="163">
        <f>SUM(G21:H21)</f>
        <v>52</v>
      </c>
      <c r="BS21" s="30">
        <v>11</v>
      </c>
      <c r="BT21" s="30" t="str">
        <f>'QUALIF MIDDLE REZ'!B22</f>
        <v xml:space="preserve"> Justinas Pečiukonis </v>
      </c>
      <c r="BU21" s="30" t="str">
        <f>'QUALIF MIDDLE REZ'!C22</f>
        <v xml:space="preserve">Bmw E30 330i </v>
      </c>
      <c r="BV21" s="30">
        <f>'QUALIF MIDDLE REZ'!D22</f>
        <v>111</v>
      </c>
      <c r="BW21" s="31">
        <f>ROUND('QUALIF MIDDLE REZ'!H22,2)</f>
        <v>51.5</v>
      </c>
      <c r="BY21" s="30">
        <f>RANK(BW21,$BW$11:$BW$37,0)</f>
        <v>11</v>
      </c>
      <c r="CA21" s="31">
        <f t="shared" si="0"/>
        <v>51499889</v>
      </c>
      <c r="CB21" s="30">
        <f>RANK(CA21,$CA$11:$CA$37,0)</f>
        <v>11</v>
      </c>
      <c r="CD21" s="30">
        <v>11</v>
      </c>
      <c r="CE21" s="30">
        <f>MATCH(CD21,CB:CB,0)</f>
        <v>21</v>
      </c>
      <c r="CG21" s="30">
        <f t="shared" ca="1" si="1"/>
        <v>11</v>
      </c>
      <c r="CH21" s="30">
        <f t="shared" ca="1" si="1"/>
        <v>51499889</v>
      </c>
      <c r="CI21" s="30">
        <f t="shared" ca="1" si="1"/>
        <v>11</v>
      </c>
    </row>
    <row r="22" spans="2:87" x14ac:dyDescent="0.25">
      <c r="B22" s="3">
        <v>12</v>
      </c>
      <c r="C22" s="32" t="str">
        <f>'QUALIF MIDDLE REZ'!B23</f>
        <v xml:space="preserve"> Ignas Klimavičius </v>
      </c>
      <c r="D22" s="3">
        <f>'QUALIF MIDDLE REZ'!D23</f>
        <v>130</v>
      </c>
      <c r="E22" s="38">
        <f>'QUALIF MIDDLE REZ'!H23</f>
        <v>44</v>
      </c>
      <c r="F22" s="160">
        <v>12</v>
      </c>
      <c r="G22" s="161">
        <v>2</v>
      </c>
      <c r="H22" s="162">
        <v>50</v>
      </c>
      <c r="I22" s="163">
        <f>SUM(G22:H22)</f>
        <v>52</v>
      </c>
      <c r="BS22" s="30">
        <v>12</v>
      </c>
      <c r="BT22" s="30" t="str">
        <f>'QUALIF MIDDLE REZ'!B23</f>
        <v xml:space="preserve"> Ignas Klimavičius </v>
      </c>
      <c r="BU22" s="30" t="str">
        <f>'QUALIF MIDDLE REZ'!C23</f>
        <v xml:space="preserve">BMW E30 </v>
      </c>
      <c r="BV22" s="30">
        <f>'QUALIF MIDDLE REZ'!D23</f>
        <v>130</v>
      </c>
      <c r="BW22" s="31">
        <f>ROUND('QUALIF MIDDLE REZ'!H23,2)</f>
        <v>44</v>
      </c>
      <c r="BY22" s="30">
        <f>RANK(BW22,$BW$11:$BW$37,0)</f>
        <v>12</v>
      </c>
      <c r="CA22" s="31">
        <f t="shared" si="0"/>
        <v>43999870</v>
      </c>
      <c r="CB22" s="30">
        <f>RANK(CA22,$CA$11:$CA$37,0)</f>
        <v>12</v>
      </c>
      <c r="CD22" s="30">
        <v>12</v>
      </c>
      <c r="CE22" s="30">
        <f>MATCH(CD22,CB:CB,0)</f>
        <v>22</v>
      </c>
      <c r="CG22" s="30">
        <f t="shared" ca="1" si="1"/>
        <v>12</v>
      </c>
      <c r="CH22" s="30">
        <f t="shared" ca="1" si="1"/>
        <v>43999870</v>
      </c>
      <c r="CI22" s="30">
        <f t="shared" ca="1" si="1"/>
        <v>12</v>
      </c>
    </row>
    <row r="23" spans="2:87" x14ac:dyDescent="0.25">
      <c r="B23" s="3">
        <v>13</v>
      </c>
      <c r="C23" s="32" t="str">
        <f>'QUALIF MIDDLE REZ'!B24</f>
        <v xml:space="preserve">Robert Lisovskij </v>
      </c>
      <c r="D23" s="3">
        <f>'QUALIF MIDDLE REZ'!D24</f>
        <v>105</v>
      </c>
      <c r="E23" s="38">
        <f>'QUALIF MIDDLE REZ'!H24</f>
        <v>42</v>
      </c>
      <c r="F23" s="160">
        <v>13</v>
      </c>
      <c r="G23" s="161">
        <v>2</v>
      </c>
      <c r="H23" s="162">
        <v>50</v>
      </c>
      <c r="I23" s="163">
        <f>SUM(G23:H23)</f>
        <v>52</v>
      </c>
      <c r="BS23" s="30">
        <v>13</v>
      </c>
      <c r="BT23" s="30" t="str">
        <f>'QUALIF MIDDLE REZ'!B24</f>
        <v xml:space="preserve">Robert Lisovskij </v>
      </c>
      <c r="BU23" s="30" t="str">
        <f>'QUALIF MIDDLE REZ'!C24</f>
        <v>Ford Sierra </v>
      </c>
      <c r="BV23" s="30">
        <f>'QUALIF MIDDLE REZ'!D24</f>
        <v>105</v>
      </c>
      <c r="BW23" s="31">
        <f>ROUND('QUALIF MIDDLE REZ'!H24,2)</f>
        <v>42</v>
      </c>
      <c r="BY23" s="30">
        <f>RANK(BW23,$BW$11:$BW$37,0)</f>
        <v>13</v>
      </c>
      <c r="CA23" s="31">
        <f t="shared" si="0"/>
        <v>41999895</v>
      </c>
      <c r="CB23" s="30">
        <f>RANK(CA23,$CA$11:$CA$37,0)</f>
        <v>13</v>
      </c>
      <c r="CD23" s="30">
        <v>13</v>
      </c>
      <c r="CE23" s="30">
        <f>MATCH(CD23,CB:CB,0)</f>
        <v>23</v>
      </c>
      <c r="CG23" s="30">
        <f t="shared" ca="1" si="1"/>
        <v>13</v>
      </c>
      <c r="CH23" s="30">
        <f t="shared" ca="1" si="1"/>
        <v>41999895</v>
      </c>
      <c r="CI23" s="30">
        <f t="shared" ca="1" si="1"/>
        <v>13</v>
      </c>
    </row>
    <row r="24" spans="2:87" x14ac:dyDescent="0.25">
      <c r="B24" s="3">
        <v>14</v>
      </c>
      <c r="C24" s="32" t="str">
        <f>'QUALIF MIDDLE REZ'!B25</f>
        <v xml:space="preserve">Andrius Poška </v>
      </c>
      <c r="D24" s="3">
        <f>'QUALIF MIDDLE REZ'!D25</f>
        <v>101</v>
      </c>
      <c r="E24" s="38">
        <f>'QUALIF MIDDLE REZ'!H25</f>
        <v>41</v>
      </c>
      <c r="F24" s="160">
        <v>14</v>
      </c>
      <c r="G24" s="161">
        <v>2</v>
      </c>
      <c r="H24" s="162">
        <v>50</v>
      </c>
      <c r="I24" s="163">
        <f>SUM(G24:H24)</f>
        <v>52</v>
      </c>
      <c r="BS24" s="30">
        <v>14</v>
      </c>
      <c r="BT24" s="30" t="str">
        <f>'QUALIF MIDDLE REZ'!B25</f>
        <v xml:space="preserve">Andrius Poška </v>
      </c>
      <c r="BU24" s="30" t="str">
        <f>'QUALIF MIDDLE REZ'!C25</f>
        <v xml:space="preserve">BMW 340 </v>
      </c>
      <c r="BV24" s="30">
        <f>'QUALIF MIDDLE REZ'!D25</f>
        <v>101</v>
      </c>
      <c r="BW24" s="31">
        <f>ROUND('QUALIF MIDDLE REZ'!H25,2)</f>
        <v>41</v>
      </c>
      <c r="BY24" s="30">
        <f>RANK(BW24,$BW$11:$BW$37,0)</f>
        <v>14</v>
      </c>
      <c r="CA24" s="31">
        <f t="shared" si="0"/>
        <v>40999899</v>
      </c>
      <c r="CB24" s="30">
        <f>RANK(CA24,$CA$11:$CA$37)</f>
        <v>14</v>
      </c>
      <c r="CD24" s="30">
        <v>14</v>
      </c>
      <c r="CE24" s="30">
        <f>MATCH(CD24,CB:CB,0)</f>
        <v>24</v>
      </c>
      <c r="CG24" s="30">
        <f t="shared" ca="1" si="1"/>
        <v>14</v>
      </c>
      <c r="CH24" s="30">
        <f t="shared" ca="1" si="1"/>
        <v>40999899</v>
      </c>
      <c r="CI24" s="30">
        <f t="shared" ca="1" si="1"/>
        <v>14</v>
      </c>
    </row>
    <row r="25" spans="2:87" x14ac:dyDescent="0.25">
      <c r="B25" s="3">
        <v>15</v>
      </c>
      <c r="C25" s="32" t="str">
        <f>'QUALIF MIDDLE REZ'!B26</f>
        <v xml:space="preserve">Egidijus Pečiukonis </v>
      </c>
      <c r="D25" s="3">
        <f>'QUALIF MIDDLE REZ'!D26</f>
        <v>114</v>
      </c>
      <c r="E25" s="38">
        <f>'QUALIF MIDDLE REZ'!H26</f>
        <v>36.5</v>
      </c>
      <c r="F25" s="164">
        <v>15</v>
      </c>
      <c r="G25" s="165">
        <v>2</v>
      </c>
      <c r="H25" s="166">
        <v>50</v>
      </c>
      <c r="I25" s="167">
        <f>SUM(G25:H25)</f>
        <v>52</v>
      </c>
      <c r="BS25" s="30">
        <v>15</v>
      </c>
      <c r="BT25" s="30" t="str">
        <f>'QUALIF MIDDLE REZ'!B26</f>
        <v xml:space="preserve">Egidijus Pečiukonis </v>
      </c>
      <c r="BU25" s="30" t="str">
        <f>'QUALIF MIDDLE REZ'!C26</f>
        <v xml:space="preserve">Bmw E30 344 </v>
      </c>
      <c r="BV25" s="30">
        <f>'QUALIF MIDDLE REZ'!D26</f>
        <v>114</v>
      </c>
      <c r="BW25" s="31">
        <f>ROUND('QUALIF MIDDLE REZ'!H26,2)</f>
        <v>36.5</v>
      </c>
      <c r="BY25" s="30">
        <f>RANK(BW25,$BW$11:$BW$37,0)</f>
        <v>15</v>
      </c>
      <c r="CA25" s="31">
        <f t="shared" si="0"/>
        <v>36499886</v>
      </c>
      <c r="CB25" s="30">
        <f>RANK(CA25,$CA$11:$CA$37)</f>
        <v>15</v>
      </c>
      <c r="CD25" s="30">
        <v>15</v>
      </c>
      <c r="CE25" s="30">
        <f>MATCH(CD25,CB:CB,0)</f>
        <v>25</v>
      </c>
      <c r="CG25" s="30">
        <f t="shared" ca="1" si="1"/>
        <v>15</v>
      </c>
      <c r="CH25" s="30">
        <f t="shared" ca="1" si="1"/>
        <v>36499886</v>
      </c>
      <c r="CI25" s="30">
        <f t="shared" ca="1" si="1"/>
        <v>15</v>
      </c>
    </row>
    <row r="26" spans="2:87" x14ac:dyDescent="0.25">
      <c r="B26" s="3">
        <v>16</v>
      </c>
      <c r="C26" s="32" t="str">
        <f>'QUALIF MIDDLE REZ'!B27</f>
        <v xml:space="preserve"> Silvestras Bieliauskas</v>
      </c>
      <c r="D26" s="3">
        <f>'QUALIF MIDDLE REZ'!D27</f>
        <v>116</v>
      </c>
      <c r="E26" s="38">
        <f>'QUALIF MIDDLE REZ'!H27</f>
        <v>33.5</v>
      </c>
      <c r="F26" s="168">
        <v>16</v>
      </c>
      <c r="G26" s="169">
        <v>2</v>
      </c>
      <c r="H26" s="170">
        <v>50</v>
      </c>
      <c r="I26" s="171">
        <f>SUM(G26:H26)</f>
        <v>52</v>
      </c>
      <c r="BS26" s="30">
        <v>16</v>
      </c>
      <c r="BT26" s="30" t="str">
        <f>'QUALIF MIDDLE REZ'!B27</f>
        <v xml:space="preserve"> Silvestras Bieliauskas</v>
      </c>
      <c r="BU26" s="30" t="str">
        <f>'QUALIF MIDDLE REZ'!C27</f>
        <v>Bmw 340</v>
      </c>
      <c r="BV26" s="30">
        <f>'QUALIF MIDDLE REZ'!D27</f>
        <v>116</v>
      </c>
      <c r="BW26" s="31">
        <f>ROUND('QUALIF MIDDLE REZ'!H27,2)</f>
        <v>33.5</v>
      </c>
      <c r="BY26" s="30">
        <f>RANK(BW26,$BW$11:$BW$37,0)</f>
        <v>16</v>
      </c>
      <c r="CA26" s="31">
        <f t="shared" si="0"/>
        <v>33499884</v>
      </c>
      <c r="CB26" s="30">
        <f>RANK(CA26,$CA$11:$CA$37)</f>
        <v>16</v>
      </c>
      <c r="CD26" s="30">
        <v>16</v>
      </c>
      <c r="CE26" s="30">
        <f>MATCH(CD26,CB:CB,0)</f>
        <v>26</v>
      </c>
      <c r="CG26" s="30">
        <f t="shared" ca="1" si="1"/>
        <v>16</v>
      </c>
      <c r="CH26" s="30">
        <f t="shared" ca="1" si="1"/>
        <v>33499884</v>
      </c>
      <c r="CI26" s="30">
        <f t="shared" ca="1" si="1"/>
        <v>16</v>
      </c>
    </row>
    <row r="27" spans="2:87" x14ac:dyDescent="0.25">
      <c r="B27" s="3">
        <v>17</v>
      </c>
      <c r="C27" s="32" t="str">
        <f>'QUALIF MIDDLE REZ'!B28</f>
        <v xml:space="preserve"> Aurimas Janeika </v>
      </c>
      <c r="D27" s="43">
        <f>'[1]QUALIF MIDDLE REZ'!D28</f>
        <v>115</v>
      </c>
      <c r="E27" s="176">
        <f>'[1]QUALIF MIDDLE REZ'!$F$28</f>
        <v>29</v>
      </c>
      <c r="F27" s="172">
        <v>0</v>
      </c>
      <c r="G27" s="173">
        <v>1</v>
      </c>
      <c r="H27" s="174">
        <v>0</v>
      </c>
      <c r="I27" s="175">
        <f>SUM(G27:H27)</f>
        <v>1</v>
      </c>
      <c r="BS27" s="30">
        <v>17</v>
      </c>
      <c r="BT27" s="30" t="str">
        <f>'QUALIF MIDDLE REZ'!B28</f>
        <v xml:space="preserve"> Aurimas Janeika </v>
      </c>
      <c r="BU27" s="30" t="str">
        <f>'QUALIF MIDDLE REZ'!C28</f>
        <v xml:space="preserve">Bmw E30 </v>
      </c>
      <c r="BV27" s="30">
        <f>'QUALIF MIDDLE REZ'!D28</f>
        <v>115</v>
      </c>
      <c r="BW27" s="31">
        <f>ROUND('QUALIF MIDDLE REZ'!H28,2)</f>
        <v>29</v>
      </c>
      <c r="BY27" s="30">
        <f>RANK(BW27,$BW$11:$BW$37,0)</f>
        <v>17</v>
      </c>
      <c r="CA27" s="31">
        <f t="shared" si="0"/>
        <v>28999885</v>
      </c>
      <c r="CB27" s="30">
        <f>RANK(CA27,$CA$11:$CA$37)</f>
        <v>17</v>
      </c>
      <c r="CD27" s="30">
        <v>17</v>
      </c>
      <c r="CE27" s="30">
        <f>MATCH(CD27,CB:CB,0)</f>
        <v>27</v>
      </c>
      <c r="CG27" s="30">
        <f t="shared" ca="1" si="1"/>
        <v>17</v>
      </c>
      <c r="CH27" s="30">
        <f t="shared" ca="1" si="1"/>
        <v>28999885</v>
      </c>
      <c r="CI27" s="30">
        <f t="shared" ca="1" si="1"/>
        <v>17</v>
      </c>
    </row>
    <row r="28" spans="2:87" x14ac:dyDescent="0.25">
      <c r="B28" s="3">
        <v>18</v>
      </c>
      <c r="C28" s="32" t="str">
        <f>'QUALIF MIDDLE REZ'!B29</f>
        <v xml:space="preserve"> Julius Mockevičius </v>
      </c>
      <c r="D28" s="43">
        <f>'[1]QUALIF MIDDLE REZ'!D29</f>
        <v>102</v>
      </c>
      <c r="E28" s="86">
        <v>0</v>
      </c>
      <c r="F28" s="172">
        <v>0</v>
      </c>
      <c r="G28" s="173">
        <v>1</v>
      </c>
      <c r="H28" s="174">
        <v>0</v>
      </c>
      <c r="I28" s="175">
        <f>SUM(G28:H28)</f>
        <v>1</v>
      </c>
      <c r="BS28" s="30">
        <v>18</v>
      </c>
      <c r="BT28" s="30" t="str">
        <f>'QUALIF MIDDLE REZ'!B29</f>
        <v xml:space="preserve"> Julius Mockevičius </v>
      </c>
      <c r="BU28" s="30" t="str">
        <f>'QUALIF MIDDLE REZ'!C29</f>
        <v>Bmw E30 </v>
      </c>
      <c r="BV28" s="30">
        <f>'QUALIF MIDDLE REZ'!D29</f>
        <v>102</v>
      </c>
      <c r="BW28" s="31">
        <f>ROUND('QUALIF MIDDLE REZ'!H29,2)</f>
        <v>0</v>
      </c>
      <c r="BY28" s="30">
        <f>RANK(BW28,$BW$11:$BW$37,0)</f>
        <v>18</v>
      </c>
      <c r="CA28" s="31">
        <f t="shared" si="0"/>
        <v>-102</v>
      </c>
      <c r="CB28" s="30">
        <f>RANK(CA28,$CA$11:$CA$37)</f>
        <v>18</v>
      </c>
      <c r="CD28" s="30">
        <v>18</v>
      </c>
      <c r="CE28" s="30">
        <f>MATCH(CD28,CB:CB,0)</f>
        <v>28</v>
      </c>
      <c r="CG28" s="30">
        <f t="shared" ref="CG28:CI37" ca="1" si="2">IF(BT28&lt;&gt;0,INDIRECT(CG$9&amp;$CE28),"")</f>
        <v>18</v>
      </c>
      <c r="CH28" s="30">
        <f t="shared" ca="1" si="2"/>
        <v>-102</v>
      </c>
      <c r="CI28" s="30">
        <f t="shared" ca="1" si="2"/>
        <v>18</v>
      </c>
    </row>
    <row r="29" spans="2:87" x14ac:dyDescent="0.25">
      <c r="B29" s="3">
        <v>19</v>
      </c>
      <c r="C29" s="32" t="str">
        <f>'QUALIF MIDDLE REZ'!B30</f>
        <v xml:space="preserve"> Sigitas Sauciunas </v>
      </c>
      <c r="D29" s="43">
        <f>'[1]QUALIF MIDDLE REZ'!D30</f>
        <v>110</v>
      </c>
      <c r="E29" s="86">
        <v>0</v>
      </c>
      <c r="F29" s="172">
        <v>0</v>
      </c>
      <c r="G29" s="173">
        <v>1</v>
      </c>
      <c r="H29" s="174">
        <v>0</v>
      </c>
      <c r="I29" s="175">
        <f>SUM(G29:H29)</f>
        <v>1</v>
      </c>
      <c r="BS29" s="30">
        <v>19</v>
      </c>
      <c r="BT29" s="30" t="str">
        <f>'QUALIF MIDDLE REZ'!B30</f>
        <v xml:space="preserve"> Sigitas Sauciunas </v>
      </c>
      <c r="BU29" s="30" t="str">
        <f>'QUALIF MIDDLE REZ'!C30</f>
        <v xml:space="preserve">BMW 325 </v>
      </c>
      <c r="BV29" s="30">
        <f>'QUALIF MIDDLE REZ'!D30</f>
        <v>110</v>
      </c>
      <c r="BW29" s="31">
        <f>ROUND('QUALIF MIDDLE REZ'!H30,2)</f>
        <v>0</v>
      </c>
      <c r="BY29" s="30">
        <f>RANK(BW29,$BW$11:$BW$37,0)</f>
        <v>18</v>
      </c>
      <c r="CA29" s="31">
        <f t="shared" si="0"/>
        <v>-110</v>
      </c>
      <c r="CB29" s="30">
        <f>RANK(CA29,$CA$11:$CA$37)</f>
        <v>19</v>
      </c>
      <c r="CD29" s="30">
        <v>19</v>
      </c>
      <c r="CE29" s="30">
        <f>MATCH(CD29,CB:CB,0)</f>
        <v>29</v>
      </c>
      <c r="CG29" s="30">
        <f t="shared" ca="1" si="2"/>
        <v>18</v>
      </c>
      <c r="CH29" s="30">
        <f t="shared" ca="1" si="2"/>
        <v>-110</v>
      </c>
      <c r="CI29" s="30">
        <f t="shared" ca="1" si="2"/>
        <v>19</v>
      </c>
    </row>
    <row r="30" spans="2:87" x14ac:dyDescent="0.25">
      <c r="B30" s="3">
        <v>20</v>
      </c>
      <c r="C30" s="32" t="str">
        <f>'QUALIF MIDDLE REZ'!B31</f>
        <v xml:space="preserve"> Linas Kasjanovas </v>
      </c>
      <c r="D30" s="43">
        <f>'[1]QUALIF MIDDLE REZ'!D31</f>
        <v>112</v>
      </c>
      <c r="E30" s="86">
        <v>0</v>
      </c>
      <c r="F30" s="172">
        <v>0</v>
      </c>
      <c r="G30" s="173">
        <v>1</v>
      </c>
      <c r="H30" s="174">
        <v>0</v>
      </c>
      <c r="I30" s="175">
        <f>SUM(G30:H30)</f>
        <v>1</v>
      </c>
      <c r="BS30" s="30">
        <v>20</v>
      </c>
      <c r="BT30" s="30" t="str">
        <f>'QUALIF MIDDLE REZ'!B31</f>
        <v xml:space="preserve"> Linas Kasjanovas </v>
      </c>
      <c r="BU30" s="30" t="str">
        <f>'QUALIF MIDDLE REZ'!C31</f>
        <v xml:space="preserve">Mazda RX8 </v>
      </c>
      <c r="BV30" s="30">
        <f>'QUALIF MIDDLE REZ'!D31</f>
        <v>112</v>
      </c>
      <c r="BW30" s="31">
        <f>ROUND('QUALIF MIDDLE REZ'!H31,2)</f>
        <v>0</v>
      </c>
      <c r="BY30" s="30">
        <f>RANK(BW30,$BW$11:$BW$37,0)</f>
        <v>18</v>
      </c>
      <c r="CA30" s="31">
        <f t="shared" si="0"/>
        <v>-112</v>
      </c>
      <c r="CB30" s="30">
        <f>RANK(CA30,$CA$11:$CA$37)</f>
        <v>20</v>
      </c>
      <c r="CD30" s="30">
        <v>20</v>
      </c>
      <c r="CE30" s="30">
        <f>MATCH(CD30,CB:CB,0)</f>
        <v>30</v>
      </c>
      <c r="CG30" s="30">
        <f t="shared" ca="1" si="2"/>
        <v>18</v>
      </c>
      <c r="CH30" s="30">
        <f t="shared" ca="1" si="2"/>
        <v>-112</v>
      </c>
      <c r="CI30" s="30">
        <f t="shared" ca="1" si="2"/>
        <v>20</v>
      </c>
    </row>
    <row r="31" spans="2:87" x14ac:dyDescent="0.25">
      <c r="B31" s="3">
        <v>21</v>
      </c>
      <c r="C31" s="32" t="str">
        <f>'QUALIF MIDDLE REZ'!B32</f>
        <v xml:space="preserve"> Paulius Karklelis </v>
      </c>
      <c r="D31" s="43">
        <f>'[1]QUALIF MIDDLE REZ'!D32</f>
        <v>117</v>
      </c>
      <c r="E31" s="86">
        <v>0</v>
      </c>
      <c r="F31" s="172">
        <v>0</v>
      </c>
      <c r="G31" s="173">
        <v>1</v>
      </c>
      <c r="H31" s="174">
        <v>0</v>
      </c>
      <c r="I31" s="175">
        <f>SUM(G31:H31)</f>
        <v>1</v>
      </c>
      <c r="BS31" s="30">
        <v>21</v>
      </c>
      <c r="BT31" s="30" t="str">
        <f>'QUALIF MIDDLE REZ'!B32</f>
        <v xml:space="preserve"> Paulius Karklelis </v>
      </c>
      <c r="BU31" s="30" t="str">
        <f>'QUALIF MIDDLE REZ'!C32</f>
        <v xml:space="preserve">BMW e36 </v>
      </c>
      <c r="BV31" s="30">
        <f>'QUALIF MIDDLE REZ'!D32</f>
        <v>117</v>
      </c>
      <c r="BW31" s="31">
        <f>ROUND('QUALIF MIDDLE REZ'!H32,2)</f>
        <v>0</v>
      </c>
      <c r="BY31" s="30">
        <f>RANK(BW31,$BW$11:$BW$37,0)</f>
        <v>18</v>
      </c>
      <c r="CA31" s="31">
        <f t="shared" si="0"/>
        <v>-117</v>
      </c>
      <c r="CB31" s="30">
        <f>RANK(CA31,$CA$11:$CA$37)</f>
        <v>21</v>
      </c>
      <c r="CD31" s="30">
        <v>21</v>
      </c>
      <c r="CE31" s="30">
        <f>MATCH(CD31,CB:CB,0)</f>
        <v>31</v>
      </c>
      <c r="CG31" s="30">
        <f t="shared" ca="1" si="2"/>
        <v>18</v>
      </c>
      <c r="CH31" s="30">
        <f t="shared" ca="1" si="2"/>
        <v>-117</v>
      </c>
      <c r="CI31" s="30">
        <f t="shared" ca="1" si="2"/>
        <v>21</v>
      </c>
    </row>
    <row r="32" spans="2:87" x14ac:dyDescent="0.25">
      <c r="B32" s="3">
        <v>22</v>
      </c>
      <c r="C32" s="32" t="str">
        <f>'QUALIF MIDDLE REZ'!B33</f>
        <v xml:space="preserve"> Egidijus Pečiukas </v>
      </c>
      <c r="D32" s="43">
        <f>'[1]QUALIF MIDDLE REZ'!D33</f>
        <v>120</v>
      </c>
      <c r="E32" s="86">
        <v>0</v>
      </c>
      <c r="F32" s="172">
        <v>0</v>
      </c>
      <c r="G32" s="173">
        <v>1</v>
      </c>
      <c r="H32" s="174">
        <v>0</v>
      </c>
      <c r="I32" s="175">
        <f>SUM(G32:H32)</f>
        <v>1</v>
      </c>
      <c r="BS32" s="30">
        <v>22</v>
      </c>
      <c r="BT32" s="30" t="str">
        <f>'QUALIF MIDDLE REZ'!B33</f>
        <v xml:space="preserve"> Egidijus Pečiukas </v>
      </c>
      <c r="BU32" s="30" t="str">
        <f>'QUALIF MIDDLE REZ'!C33</f>
        <v xml:space="preserve">BMW </v>
      </c>
      <c r="BV32" s="30">
        <f>'QUALIF MIDDLE REZ'!D33</f>
        <v>120</v>
      </c>
      <c r="BW32" s="31">
        <f>ROUND('QUALIF MIDDLE REZ'!H33,2)</f>
        <v>0</v>
      </c>
      <c r="BY32" s="30">
        <f>RANK(BW32,$BW$11:$BW$37,0)</f>
        <v>18</v>
      </c>
      <c r="CA32" s="31">
        <f t="shared" si="0"/>
        <v>-120</v>
      </c>
      <c r="CB32" s="30">
        <f>RANK(CA32,$CA$11:$CA$37)</f>
        <v>22</v>
      </c>
      <c r="CD32" s="30">
        <v>22</v>
      </c>
      <c r="CE32" s="30">
        <f>MATCH(CD32,CB:CB,0)</f>
        <v>32</v>
      </c>
      <c r="CG32" s="30">
        <f t="shared" ca="1" si="2"/>
        <v>18</v>
      </c>
      <c r="CH32" s="30">
        <f t="shared" ca="1" si="2"/>
        <v>-120</v>
      </c>
      <c r="CI32" s="30">
        <f t="shared" ca="1" si="2"/>
        <v>22</v>
      </c>
    </row>
    <row r="33" spans="2:87" x14ac:dyDescent="0.25">
      <c r="B33" s="3">
        <v>23</v>
      </c>
      <c r="C33" s="32" t="str">
        <f>'QUALIF MIDDLE REZ'!B34</f>
        <v>Bernardas Iminavičius</v>
      </c>
      <c r="D33" s="43">
        <f>'[1]QUALIF MIDDLE REZ'!D34</f>
        <v>123</v>
      </c>
      <c r="E33" s="86">
        <v>0</v>
      </c>
      <c r="F33" s="172">
        <v>0</v>
      </c>
      <c r="G33" s="173">
        <v>1</v>
      </c>
      <c r="H33" s="174">
        <v>0</v>
      </c>
      <c r="I33" s="175">
        <f>SUM(G33:H33)</f>
        <v>1</v>
      </c>
      <c r="BS33" s="30">
        <v>23</v>
      </c>
      <c r="BT33" s="30" t="str">
        <f>'QUALIF MIDDLE REZ'!B34</f>
        <v>Bernardas Iminavičius</v>
      </c>
      <c r="BU33" s="30" t="str">
        <f>'QUALIF MIDDLE REZ'!C34</f>
        <v>BMW e46</v>
      </c>
      <c r="BV33" s="30">
        <f>'QUALIF MIDDLE REZ'!D34</f>
        <v>123</v>
      </c>
      <c r="BW33" s="31">
        <f>ROUND('QUALIF MIDDLE REZ'!H34,2)</f>
        <v>0</v>
      </c>
      <c r="BY33" s="30">
        <f>RANK(BW33,$BW$11:$BW$37,0)</f>
        <v>18</v>
      </c>
      <c r="CA33" s="31">
        <f t="shared" si="0"/>
        <v>-123</v>
      </c>
      <c r="CB33" s="30">
        <f>RANK(CA33,$CA$11:$CA$37)</f>
        <v>23</v>
      </c>
      <c r="CD33" s="30">
        <v>23</v>
      </c>
      <c r="CE33" s="30">
        <f>MATCH(CD33,CB:CB,0)</f>
        <v>33</v>
      </c>
      <c r="CG33" s="30">
        <f t="shared" ca="1" si="2"/>
        <v>18</v>
      </c>
      <c r="CH33" s="30">
        <f t="shared" ca="1" si="2"/>
        <v>-123</v>
      </c>
      <c r="CI33" s="30">
        <f t="shared" ca="1" si="2"/>
        <v>23</v>
      </c>
    </row>
    <row r="34" spans="2:87" x14ac:dyDescent="0.25">
      <c r="B34" s="3">
        <v>24</v>
      </c>
      <c r="C34" s="32" t="str">
        <f>'QUALIF MIDDLE REZ'!B36</f>
        <v xml:space="preserve"> Donatas Urbanavicius </v>
      </c>
      <c r="D34" s="43">
        <f>'[1]QUALIF MIDDLE REZ'!D36</f>
        <v>128</v>
      </c>
      <c r="E34" s="86">
        <v>0</v>
      </c>
      <c r="F34" s="172">
        <v>0</v>
      </c>
      <c r="G34" s="173">
        <v>1</v>
      </c>
      <c r="H34" s="174">
        <v>0</v>
      </c>
      <c r="I34" s="175">
        <f>SUM(G34:H34)</f>
        <v>1</v>
      </c>
      <c r="BS34" s="30">
        <v>24</v>
      </c>
      <c r="BT34" s="30" t="str">
        <f>'QUALIF MIDDLE REZ'!B35</f>
        <v xml:space="preserve">Gediminas Ivanauskas </v>
      </c>
      <c r="BU34" s="30" t="str">
        <f>'QUALIF MIDDLE REZ'!C35</f>
        <v xml:space="preserve">Nissan 200sx </v>
      </c>
      <c r="BV34" s="30">
        <f>'QUALIF MIDDLE REZ'!D35</f>
        <v>125</v>
      </c>
      <c r="BW34" s="31">
        <f>ROUND('QUALIF MIDDLE REZ'!H35,2)</f>
        <v>0</v>
      </c>
      <c r="BY34" s="30">
        <f>RANK(BW34,$BW$11:$BW$37,0)</f>
        <v>18</v>
      </c>
      <c r="CA34" s="31">
        <f t="shared" si="0"/>
        <v>-125</v>
      </c>
      <c r="CB34" s="30">
        <f>RANK(CA34,$CA$11:$CA$37)</f>
        <v>24</v>
      </c>
      <c r="CD34" s="30">
        <v>24</v>
      </c>
      <c r="CE34" s="30">
        <f>MATCH(CD34,CB:CB,0)</f>
        <v>34</v>
      </c>
      <c r="CG34" s="30">
        <f t="shared" ca="1" si="2"/>
        <v>18</v>
      </c>
      <c r="CH34" s="30">
        <f t="shared" ca="1" si="2"/>
        <v>-125</v>
      </c>
      <c r="CI34" s="30">
        <f t="shared" ca="1" si="2"/>
        <v>24</v>
      </c>
    </row>
    <row r="35" spans="2:87" x14ac:dyDescent="0.25">
      <c r="B35" s="3">
        <v>25</v>
      </c>
      <c r="C35" s="32" t="str">
        <f>'QUALIF MIDDLE REZ'!B37</f>
        <v xml:space="preserve">Tomas Makarevičius </v>
      </c>
      <c r="D35" s="43">
        <f>'[1]QUALIF MIDDLE REZ'!D37</f>
        <v>150</v>
      </c>
      <c r="E35" s="86">
        <v>0</v>
      </c>
      <c r="F35" s="172">
        <v>0</v>
      </c>
      <c r="G35" s="173">
        <v>1</v>
      </c>
      <c r="H35" s="174">
        <v>0</v>
      </c>
      <c r="I35" s="175">
        <f>SUM(G35:H35)</f>
        <v>1</v>
      </c>
      <c r="BS35" s="30">
        <v>25</v>
      </c>
      <c r="BT35" s="30" t="str">
        <f>'QUALIF MIDDLE REZ'!B36</f>
        <v xml:space="preserve"> Donatas Urbanavicius </v>
      </c>
      <c r="BU35" s="30" t="str">
        <f>'QUALIF MIDDLE REZ'!C36</f>
        <v xml:space="preserve">Toyota Supra </v>
      </c>
      <c r="BV35" s="30">
        <f>'QUALIF MIDDLE REZ'!D36</f>
        <v>128</v>
      </c>
      <c r="BW35" s="31">
        <f>ROUND('QUALIF MIDDLE REZ'!H36,2)</f>
        <v>0</v>
      </c>
      <c r="BY35" s="30">
        <f>RANK(BW35,$BW$11:$BW$37,0)</f>
        <v>18</v>
      </c>
      <c r="CA35" s="31">
        <f t="shared" si="0"/>
        <v>-128</v>
      </c>
      <c r="CB35" s="30">
        <f>RANK(CA35,$CA$11:$CA$37)</f>
        <v>25</v>
      </c>
      <c r="CD35" s="30">
        <v>25</v>
      </c>
      <c r="CE35" s="30">
        <f>MATCH(CD35,CB:CB,0)</f>
        <v>35</v>
      </c>
      <c r="CG35" s="30">
        <f t="shared" ca="1" si="2"/>
        <v>18</v>
      </c>
      <c r="CH35" s="30">
        <f t="shared" ca="1" si="2"/>
        <v>-128</v>
      </c>
      <c r="CI35" s="30">
        <f t="shared" ca="1" si="2"/>
        <v>25</v>
      </c>
    </row>
    <row r="36" spans="2:87" x14ac:dyDescent="0.25">
      <c r="B36" s="3">
        <v>26</v>
      </c>
      <c r="C36" s="199" t="str">
        <f>'QUALIF MIDDLE REZ'!B38</f>
        <v xml:space="preserve"> Arnas Kazokevičius </v>
      </c>
      <c r="D36" s="200">
        <f>'[1]QUALIF MIDDLE REZ'!D38</f>
        <v>155</v>
      </c>
      <c r="E36" s="89">
        <v>0</v>
      </c>
      <c r="F36" s="172">
        <v>0</v>
      </c>
      <c r="G36" s="173">
        <v>1</v>
      </c>
      <c r="H36" s="174">
        <v>0</v>
      </c>
      <c r="I36" s="175">
        <f>SUM(G36:H36)</f>
        <v>1</v>
      </c>
      <c r="BS36" s="30">
        <v>26</v>
      </c>
      <c r="BT36" s="30" t="str">
        <f>'QUALIF MIDDLE REZ'!B37</f>
        <v xml:space="preserve">Tomas Makarevičius </v>
      </c>
      <c r="BU36" s="30" t="str">
        <f>'QUALIF MIDDLE REZ'!C37</f>
        <v xml:space="preserve">Nissan S14 </v>
      </c>
      <c r="BV36" s="30">
        <f>'QUALIF MIDDLE REZ'!D37</f>
        <v>150</v>
      </c>
      <c r="BW36" s="31">
        <f>ROUND('QUALIF MIDDLE REZ'!H37,2)</f>
        <v>0</v>
      </c>
      <c r="BY36" s="30">
        <f>RANK(BW36,$BW$11:$BW$37,0)</f>
        <v>18</v>
      </c>
      <c r="CA36" s="31">
        <f t="shared" si="0"/>
        <v>-150</v>
      </c>
      <c r="CB36" s="30">
        <f>RANK(CA36,$CA$11:$CA$37)</f>
        <v>26</v>
      </c>
      <c r="CD36" s="30">
        <v>26</v>
      </c>
      <c r="CE36" s="30">
        <f>MATCH(CD36,CB:CB,0)</f>
        <v>36</v>
      </c>
      <c r="CG36" s="30">
        <f t="shared" ca="1" si="2"/>
        <v>18</v>
      </c>
      <c r="CH36" s="30">
        <f t="shared" ca="1" si="2"/>
        <v>-150</v>
      </c>
      <c r="CI36" s="30">
        <f t="shared" ca="1" si="2"/>
        <v>26</v>
      </c>
    </row>
    <row r="37" spans="2:87" ht="15.75" thickBot="1" x14ac:dyDescent="0.3">
      <c r="B37" s="43">
        <v>27</v>
      </c>
      <c r="C37" s="92" t="str">
        <f>'QUALIF MIDDLE REZ'!B35</f>
        <v xml:space="preserve">Gediminas Ivanauskas </v>
      </c>
      <c r="D37" s="93">
        <f>'[1]QUALIF MIDDLE REZ'!D35</f>
        <v>125</v>
      </c>
      <c r="E37" s="86">
        <v>0</v>
      </c>
      <c r="F37" s="172">
        <v>0</v>
      </c>
      <c r="G37" s="196">
        <v>0</v>
      </c>
      <c r="H37" s="197">
        <v>0</v>
      </c>
      <c r="I37" s="198">
        <f>SUM(G37:H37)</f>
        <v>0</v>
      </c>
      <c r="BS37" s="30">
        <v>27</v>
      </c>
      <c r="BT37" s="30" t="str">
        <f>'QUALIF MIDDLE REZ'!B38</f>
        <v xml:space="preserve"> Arnas Kazokevičius </v>
      </c>
      <c r="BU37" s="30" t="str">
        <f>'QUALIF MIDDLE REZ'!C38</f>
        <v xml:space="preserve">Nissan 200sx </v>
      </c>
      <c r="BV37" s="30">
        <f>'QUALIF MIDDLE REZ'!D38</f>
        <v>155</v>
      </c>
      <c r="BW37" s="31">
        <f>ROUND('QUALIF MIDDLE REZ'!H38,2)</f>
        <v>0</v>
      </c>
      <c r="BY37" s="30">
        <f>RANK(BW37,$BW$11:$BW$37,0)</f>
        <v>18</v>
      </c>
      <c r="CA37" s="31">
        <f t="shared" si="0"/>
        <v>-155</v>
      </c>
      <c r="CB37" s="30">
        <f>RANK(CA37,$CA$11:$CA$37)</f>
        <v>27</v>
      </c>
      <c r="CD37" s="30">
        <v>27</v>
      </c>
      <c r="CE37" s="30">
        <f>MATCH(CD37,CB:CB,0)</f>
        <v>37</v>
      </c>
      <c r="CG37" s="30">
        <f t="shared" ca="1" si="2"/>
        <v>18</v>
      </c>
      <c r="CH37" s="30">
        <f t="shared" ca="1" si="2"/>
        <v>-155</v>
      </c>
      <c r="CI37" s="30">
        <f t="shared" ca="1" si="2"/>
        <v>27</v>
      </c>
    </row>
  </sheetData>
  <sheetProtection selectLockedCells="1" selectUnlockedCells="1"/>
  <sortState ref="B11:I37">
    <sortCondition descending="1" ref="I10"/>
  </sortState>
  <pageMargins left="0.7" right="0.7" top="0.75" bottom="0.75" header="0.51180555555555551" footer="0.51180555555555551"/>
  <pageSetup firstPageNumber="0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REGISTRATION fill in</vt:lpstr>
      <vt:lpstr>PRINT form for JUDGES</vt:lpstr>
      <vt:lpstr>JUDGYING fill in</vt:lpstr>
      <vt:lpstr>QUALIF MIDDLE REZ</vt:lpstr>
      <vt:lpstr>FINAL QUALIFICATION</vt:lpstr>
      <vt:lpstr>TOP 16</vt:lpstr>
      <vt:lpstr>Įskaitos taškai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Vartotojas</dc:creator>
  <cp:lastModifiedBy>gabi pa</cp:lastModifiedBy>
  <cp:lastPrinted>2016-05-28T14:08:46Z</cp:lastPrinted>
  <dcterms:created xsi:type="dcterms:W3CDTF">2014-04-27T09:53:03Z</dcterms:created>
  <dcterms:modified xsi:type="dcterms:W3CDTF">2016-05-30T21:07:33Z</dcterms:modified>
</cp:coreProperties>
</file>