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liulyte\Desktop\"/>
    </mc:Choice>
  </mc:AlternateContent>
  <bookViews>
    <workbookView xWindow="0" yWindow="0" windowWidth="24000" windowHeight="9735" tabRatio="721" firstSheet="1" activeTab="3"/>
  </bookViews>
  <sheets>
    <sheet name="1 etapo įskaitos taškai" sheetId="23" r:id="rId1"/>
    <sheet name="2 etapo įskaitos taškai" sheetId="22" r:id="rId2"/>
    <sheet name="3 etapo įskaitos taškai" sheetId="24" r:id="rId3"/>
    <sheet name="4 etapo įskaitos taškai" sheetId="25" r:id="rId4"/>
    <sheet name="Sezono įskaitos taškai" sheetId="19" r:id="rId5"/>
  </sheets>
  <definedNames>
    <definedName name="_xlnm._FilterDatabase" localSheetId="0" hidden="1">'1 etapo įskaitos taškai'!$A$10:$H$10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9" l="1"/>
  <c r="I8" i="19"/>
  <c r="I13" i="19"/>
  <c r="I12" i="19"/>
  <c r="I11" i="19"/>
  <c r="I9" i="19"/>
  <c r="I17" i="19"/>
  <c r="I21" i="19"/>
  <c r="I14" i="19"/>
  <c r="I15" i="19"/>
  <c r="I16" i="19"/>
  <c r="I26" i="19"/>
  <c r="I18" i="19"/>
  <c r="I20" i="19"/>
  <c r="I22" i="19"/>
  <c r="I19" i="19"/>
  <c r="I23" i="19"/>
  <c r="I27" i="19"/>
  <c r="I28" i="19"/>
  <c r="I29" i="19"/>
  <c r="I30" i="19"/>
  <c r="I25" i="19"/>
  <c r="I31" i="19"/>
  <c r="I32" i="19"/>
  <c r="I38" i="19"/>
  <c r="I39" i="19"/>
  <c r="I40" i="19"/>
  <c r="I24" i="19"/>
  <c r="I33" i="19"/>
  <c r="I41" i="19"/>
  <c r="I34" i="19"/>
  <c r="I35" i="19"/>
  <c r="I36" i="19"/>
  <c r="I37" i="19"/>
  <c r="I7" i="19"/>
  <c r="I8" i="25"/>
  <c r="K8" i="25"/>
  <c r="I4" i="25"/>
  <c r="K4" i="25"/>
  <c r="I9" i="25"/>
  <c r="K9" i="25"/>
  <c r="I10" i="25"/>
  <c r="K10" i="25"/>
  <c r="I12" i="25"/>
  <c r="K12" i="25"/>
  <c r="I6" i="25"/>
  <c r="K6" i="25"/>
  <c r="I13" i="25"/>
  <c r="K13" i="25"/>
  <c r="I14" i="25"/>
  <c r="K14" i="25"/>
  <c r="I15" i="25"/>
  <c r="K15" i="25"/>
  <c r="I5" i="25"/>
  <c r="K5" i="25"/>
  <c r="I16" i="25"/>
  <c r="K16" i="25"/>
  <c r="I17" i="25"/>
  <c r="K17" i="25"/>
  <c r="I11" i="25"/>
  <c r="K11" i="25"/>
  <c r="I18" i="25"/>
  <c r="K18" i="25"/>
  <c r="I19" i="25"/>
  <c r="K19" i="25"/>
  <c r="I20" i="25"/>
  <c r="K20" i="25"/>
  <c r="I21" i="25"/>
  <c r="K21" i="25"/>
  <c r="I22" i="25"/>
  <c r="K22" i="25"/>
  <c r="I23" i="25"/>
  <c r="K23" i="25"/>
  <c r="I24" i="25"/>
  <c r="K24" i="25"/>
  <c r="I25" i="25"/>
  <c r="K25" i="25"/>
  <c r="I26" i="25"/>
  <c r="K26" i="25"/>
  <c r="I27" i="25"/>
  <c r="K27" i="25"/>
  <c r="I28" i="25"/>
  <c r="K28" i="25"/>
  <c r="I7" i="25"/>
  <c r="K7" i="25"/>
  <c r="I18" i="24"/>
  <c r="K18" i="24"/>
  <c r="I17" i="24"/>
  <c r="K17" i="24"/>
  <c r="I16" i="24"/>
  <c r="K16" i="24"/>
  <c r="I15" i="24"/>
  <c r="K15" i="24"/>
  <c r="I14" i="24"/>
  <c r="K14" i="24"/>
  <c r="I13" i="24"/>
  <c r="K13" i="24"/>
  <c r="I12" i="24"/>
  <c r="K12" i="24"/>
  <c r="I11" i="24"/>
  <c r="K11" i="24"/>
  <c r="I10" i="24"/>
  <c r="K10" i="24"/>
  <c r="I9" i="24"/>
  <c r="K9" i="24"/>
  <c r="I8" i="24"/>
  <c r="K8" i="24"/>
  <c r="I7" i="24"/>
  <c r="K7" i="24"/>
  <c r="I6" i="24"/>
  <c r="K6" i="24"/>
  <c r="I5" i="24"/>
  <c r="K5" i="24"/>
  <c r="I4" i="24"/>
  <c r="K4" i="24"/>
  <c r="H25" i="23"/>
  <c r="J25" i="23"/>
  <c r="H24" i="23"/>
  <c r="J24" i="23"/>
  <c r="H23" i="23"/>
  <c r="J23" i="23"/>
  <c r="H22" i="23"/>
  <c r="J22" i="23"/>
  <c r="H21" i="23"/>
  <c r="J21" i="23"/>
  <c r="H20" i="23"/>
  <c r="J20" i="23"/>
  <c r="H19" i="23"/>
  <c r="J19" i="23"/>
  <c r="H18" i="23"/>
  <c r="J18" i="23"/>
  <c r="H17" i="23"/>
  <c r="J17" i="23"/>
  <c r="H16" i="23"/>
  <c r="J16" i="23"/>
  <c r="H15" i="23"/>
  <c r="J15" i="23"/>
  <c r="H14" i="23"/>
  <c r="J14" i="23"/>
  <c r="H13" i="23"/>
  <c r="J13" i="23"/>
  <c r="H12" i="23"/>
  <c r="J12" i="23"/>
  <c r="H11" i="23"/>
  <c r="J11" i="23"/>
  <c r="I4" i="22"/>
  <c r="K4" i="22"/>
  <c r="I23" i="22"/>
  <c r="K23" i="22"/>
  <c r="I22" i="22"/>
  <c r="K22" i="22"/>
  <c r="I21" i="22"/>
  <c r="K21" i="22"/>
  <c r="I20" i="22"/>
  <c r="K20" i="22"/>
  <c r="I19" i="22"/>
  <c r="K19" i="22"/>
  <c r="I18" i="22"/>
  <c r="K18" i="22"/>
  <c r="I17" i="22"/>
  <c r="K17" i="22"/>
  <c r="I16" i="22"/>
  <c r="K16" i="22"/>
  <c r="I15" i="22"/>
  <c r="K15" i="22"/>
  <c r="I14" i="22"/>
  <c r="K14" i="22"/>
  <c r="I13" i="22"/>
  <c r="K13" i="22"/>
  <c r="I12" i="22"/>
  <c r="K12" i="22"/>
  <c r="I11" i="22"/>
  <c r="K11" i="22"/>
  <c r="I10" i="22"/>
  <c r="K10" i="22"/>
  <c r="I9" i="22"/>
  <c r="K9" i="22"/>
  <c r="I8" i="22"/>
  <c r="K8" i="22"/>
  <c r="I7" i="22"/>
  <c r="K7" i="22"/>
  <c r="I6" i="22"/>
  <c r="K6" i="22"/>
  <c r="I5" i="22"/>
  <c r="K5" i="22"/>
  <c r="BK7" i="19"/>
  <c r="BJ7" i="19"/>
  <c r="BO7" i="19"/>
  <c r="BP7" i="19"/>
  <c r="BK8" i="19"/>
  <c r="BJ8" i="19"/>
  <c r="BO8" i="19"/>
  <c r="BP8" i="19"/>
  <c r="BK9" i="19"/>
  <c r="BJ9" i="19"/>
  <c r="BO9" i="19"/>
  <c r="BP9" i="19"/>
  <c r="BK10" i="19"/>
  <c r="BJ10" i="19"/>
  <c r="BK11" i="19"/>
  <c r="BJ11" i="19"/>
  <c r="BO11" i="19"/>
  <c r="BP11" i="19"/>
  <c r="BK12" i="19"/>
  <c r="BJ12" i="19"/>
  <c r="BO12" i="19"/>
  <c r="BP12" i="19"/>
  <c r="BK13" i="19"/>
  <c r="BJ13" i="19"/>
  <c r="BO13" i="19"/>
  <c r="BP13" i="19"/>
  <c r="BK14" i="19"/>
  <c r="BJ14" i="19"/>
  <c r="BK15" i="19"/>
  <c r="BJ15" i="19"/>
  <c r="BO15" i="19"/>
  <c r="BP15" i="19"/>
  <c r="BK16" i="19"/>
  <c r="BJ16" i="19"/>
  <c r="BO16" i="19"/>
  <c r="BP16" i="19"/>
  <c r="BK17" i="19"/>
  <c r="BJ17" i="19"/>
  <c r="BO17" i="19"/>
  <c r="BP17" i="19"/>
  <c r="BK18" i="19"/>
  <c r="BJ18" i="19"/>
  <c r="BK19" i="19"/>
  <c r="BJ19" i="19"/>
  <c r="BO19" i="19"/>
  <c r="BP19" i="19"/>
  <c r="BK20" i="19"/>
  <c r="BJ20" i="19"/>
  <c r="BO20" i="19"/>
  <c r="BP20" i="19"/>
  <c r="BK21" i="19"/>
  <c r="BJ21" i="19"/>
  <c r="BO21" i="19"/>
  <c r="BP21" i="19"/>
  <c r="BK22" i="19"/>
  <c r="BJ22" i="19"/>
  <c r="BK23" i="19"/>
  <c r="BJ23" i="19"/>
  <c r="BO23" i="19"/>
  <c r="BP23" i="19"/>
  <c r="BK24" i="19"/>
  <c r="BJ24" i="19"/>
  <c r="BO24" i="19"/>
  <c r="BP24" i="19"/>
  <c r="BK25" i="19"/>
  <c r="BJ25" i="19"/>
  <c r="BO25" i="19"/>
  <c r="BP25" i="19"/>
  <c r="BK26" i="19"/>
  <c r="BJ26" i="19"/>
  <c r="BK27" i="19"/>
  <c r="BJ27" i="19"/>
  <c r="BO27" i="19"/>
  <c r="BP27" i="19"/>
  <c r="BK28" i="19"/>
  <c r="BJ28" i="19"/>
  <c r="BO28" i="19"/>
  <c r="BP28" i="19"/>
  <c r="BK29" i="19"/>
  <c r="BJ29" i="19"/>
  <c r="BO29" i="19"/>
  <c r="BP29" i="19"/>
  <c r="BK30" i="19"/>
  <c r="BJ30" i="19"/>
  <c r="BK31" i="19"/>
  <c r="BJ31" i="19"/>
  <c r="BO31" i="19"/>
  <c r="BP31" i="19"/>
  <c r="BK32" i="19"/>
  <c r="BJ32" i="19"/>
  <c r="BO32" i="19"/>
  <c r="BP32" i="19"/>
  <c r="BK33" i="19"/>
  <c r="BJ33" i="19"/>
  <c r="BO33" i="19"/>
  <c r="BP33" i="19"/>
  <c r="BK34" i="19"/>
  <c r="BJ34" i="19"/>
  <c r="BK35" i="19"/>
  <c r="BJ35" i="19"/>
  <c r="BO35" i="19"/>
  <c r="BP35" i="19"/>
  <c r="BW35" i="19"/>
  <c r="BI35" i="19"/>
  <c r="BV35" i="19"/>
  <c r="BH35" i="19"/>
  <c r="BU35" i="19"/>
  <c r="BW34" i="19"/>
  <c r="BI34" i="19"/>
  <c r="BV34" i="19"/>
  <c r="BH34" i="19"/>
  <c r="BU34" i="19"/>
  <c r="BW33" i="19"/>
  <c r="BI33" i="19"/>
  <c r="BV33" i="19"/>
  <c r="BH33" i="19"/>
  <c r="BU33" i="19"/>
  <c r="BI32" i="19"/>
  <c r="BV32" i="19"/>
  <c r="BH32" i="19"/>
  <c r="BU32" i="19"/>
  <c r="BW31" i="19"/>
  <c r="BI31" i="19"/>
  <c r="BV31" i="19"/>
  <c r="BH31" i="19"/>
  <c r="BU31" i="19"/>
  <c r="BW30" i="19"/>
  <c r="BI30" i="19"/>
  <c r="BV30" i="19"/>
  <c r="BH30" i="19"/>
  <c r="BU30" i="19"/>
  <c r="BW29" i="19"/>
  <c r="BI29" i="19"/>
  <c r="BV29" i="19"/>
  <c r="BH29" i="19"/>
  <c r="BU29" i="19"/>
  <c r="BW28" i="19"/>
  <c r="BI28" i="19"/>
  <c r="BV28" i="19"/>
  <c r="BH28" i="19"/>
  <c r="BU28" i="19"/>
  <c r="BW27" i="19"/>
  <c r="BI27" i="19"/>
  <c r="BV27" i="19"/>
  <c r="BH27" i="19"/>
  <c r="BU27" i="19"/>
  <c r="BW26" i="19"/>
  <c r="BI26" i="19"/>
  <c r="BV26" i="19"/>
  <c r="BH26" i="19"/>
  <c r="BU26" i="19"/>
  <c r="BW25" i="19"/>
  <c r="BI25" i="19"/>
  <c r="BV25" i="19"/>
  <c r="BH25" i="19"/>
  <c r="BU25" i="19"/>
  <c r="BW24" i="19"/>
  <c r="BI24" i="19"/>
  <c r="BV24" i="19"/>
  <c r="BH24" i="19"/>
  <c r="BU24" i="19"/>
  <c r="BW23" i="19"/>
  <c r="BI23" i="19"/>
  <c r="BV23" i="19"/>
  <c r="BH23" i="19"/>
  <c r="BU23" i="19"/>
  <c r="BW22" i="19"/>
  <c r="BI22" i="19"/>
  <c r="BV22" i="19"/>
  <c r="BH22" i="19"/>
  <c r="BU22" i="19"/>
  <c r="BW21" i="19"/>
  <c r="BI21" i="19"/>
  <c r="BV21" i="19"/>
  <c r="BH21" i="19"/>
  <c r="BU21" i="19"/>
  <c r="BW20" i="19"/>
  <c r="BI20" i="19"/>
  <c r="BV20" i="19"/>
  <c r="BH20" i="19"/>
  <c r="BU20" i="19"/>
  <c r="BW19" i="19"/>
  <c r="BI19" i="19"/>
  <c r="BV19" i="19"/>
  <c r="BH19" i="19"/>
  <c r="BU19" i="19"/>
  <c r="BW18" i="19"/>
  <c r="BI18" i="19"/>
  <c r="BV18" i="19"/>
  <c r="BH18" i="19"/>
  <c r="BU18" i="19"/>
  <c r="BW17" i="19"/>
  <c r="BI17" i="19"/>
  <c r="BV17" i="19"/>
  <c r="BH17" i="19"/>
  <c r="BU17" i="19"/>
  <c r="BW16" i="19"/>
  <c r="BI16" i="19"/>
  <c r="BV16" i="19"/>
  <c r="BH16" i="19"/>
  <c r="BU16" i="19"/>
  <c r="BW15" i="19"/>
  <c r="BI15" i="19"/>
  <c r="BV15" i="19"/>
  <c r="BH15" i="19"/>
  <c r="BU15" i="19"/>
  <c r="BW14" i="19"/>
  <c r="BI14" i="19"/>
  <c r="BV14" i="19"/>
  <c r="BH14" i="19"/>
  <c r="BU14" i="19"/>
  <c r="BW13" i="19"/>
  <c r="BI13" i="19"/>
  <c r="BV13" i="19"/>
  <c r="BH13" i="19"/>
  <c r="BU13" i="19"/>
  <c r="BW12" i="19"/>
  <c r="BI12" i="19"/>
  <c r="BV12" i="19"/>
  <c r="BH12" i="19"/>
  <c r="BU12" i="19"/>
  <c r="BW11" i="19"/>
  <c r="BI11" i="19"/>
  <c r="BV11" i="19"/>
  <c r="BH11" i="19"/>
  <c r="BU11" i="19"/>
  <c r="BW10" i="19"/>
  <c r="BI10" i="19"/>
  <c r="BV10" i="19"/>
  <c r="BH10" i="19"/>
  <c r="BU10" i="19"/>
  <c r="BW9" i="19"/>
  <c r="BI9" i="19"/>
  <c r="BV9" i="19"/>
  <c r="BH9" i="19"/>
  <c r="BU9" i="19"/>
  <c r="BW8" i="19"/>
  <c r="BI8" i="19"/>
  <c r="BV8" i="19"/>
  <c r="BH8" i="19"/>
  <c r="BU8" i="19"/>
  <c r="BW7" i="19"/>
  <c r="BI7" i="19"/>
  <c r="BV7" i="19"/>
  <c r="BH7" i="19"/>
  <c r="BU7" i="19"/>
  <c r="BK6" i="19"/>
  <c r="BJ6" i="19"/>
  <c r="BI6" i="19"/>
  <c r="BH6" i="19"/>
  <c r="BM7" i="19"/>
  <c r="BM8" i="19"/>
  <c r="BM9" i="19"/>
  <c r="BM10" i="19"/>
  <c r="BM11" i="19"/>
  <c r="BM12" i="19"/>
  <c r="BM13" i="19"/>
  <c r="BM14" i="19"/>
  <c r="BM15" i="19"/>
  <c r="BM16" i="19"/>
  <c r="BM17" i="19"/>
  <c r="BM18" i="19"/>
  <c r="BM19" i="19"/>
  <c r="BM20" i="19"/>
  <c r="BM21" i="19"/>
  <c r="BM22" i="19"/>
  <c r="BM23" i="19"/>
  <c r="BM24" i="19"/>
  <c r="BM25" i="19"/>
  <c r="BM26" i="19"/>
  <c r="BM27" i="19"/>
  <c r="BM28" i="19"/>
  <c r="BM29" i="19"/>
  <c r="BM30" i="19"/>
  <c r="BM31" i="19"/>
  <c r="BM32" i="19"/>
  <c r="BM33" i="19"/>
  <c r="BM34" i="19"/>
  <c r="BM35" i="19"/>
  <c r="BW32" i="19"/>
  <c r="BO34" i="19"/>
  <c r="BP34" i="19"/>
  <c r="BO30" i="19"/>
  <c r="BP30" i="19"/>
  <c r="BO26" i="19"/>
  <c r="BP26" i="19"/>
  <c r="BO22" i="19"/>
  <c r="BP22" i="19"/>
  <c r="BO18" i="19"/>
  <c r="BP18" i="19"/>
  <c r="BO14" i="19"/>
  <c r="BP14" i="19"/>
  <c r="BO10" i="19"/>
  <c r="BP10" i="19"/>
  <c r="BS18" i="19"/>
  <c r="BS27" i="19"/>
  <c r="BS28" i="19"/>
  <c r="BS31" i="19"/>
  <c r="BS17" i="19"/>
  <c r="BS10" i="19"/>
  <c r="BS20" i="19"/>
  <c r="BS23" i="19"/>
  <c r="BS11" i="19"/>
  <c r="BS33" i="19"/>
  <c r="BS21" i="19"/>
  <c r="BS8" i="19"/>
  <c r="BS26" i="19"/>
  <c r="BS29" i="19"/>
  <c r="BS13" i="19"/>
  <c r="BS7" i="19"/>
  <c r="BS16" i="19"/>
  <c r="BS19" i="19"/>
  <c r="BS12" i="19"/>
  <c r="BS32" i="19"/>
  <c r="BS22" i="19"/>
  <c r="BS34" i="19"/>
  <c r="BS30" i="19"/>
  <c r="BS9" i="19"/>
  <c r="BS15" i="19"/>
  <c r="BS35" i="19"/>
  <c r="BS25" i="19"/>
  <c r="BS24" i="19"/>
  <c r="BS14" i="19"/>
</calcChain>
</file>

<file path=xl/sharedStrings.xml><?xml version="1.0" encoding="utf-8"?>
<sst xmlns="http://schemas.openxmlformats.org/spreadsheetml/2006/main" count="271" uniqueCount="110">
  <si>
    <t>Vard</t>
  </si>
  <si>
    <t>autom</t>
  </si>
  <si>
    <t>rez</t>
  </si>
  <si>
    <t>by</t>
  </si>
  <si>
    <t>cb</t>
  </si>
  <si>
    <t>ca</t>
  </si>
  <si>
    <t>Vieta</t>
  </si>
  <si>
    <t>Vardas Pavardė</t>
  </si>
  <si>
    <t>Top 16 vieta</t>
  </si>
  <si>
    <t>II etapo taškai</t>
  </si>
  <si>
    <t>Sezono taškai (įskaita)</t>
  </si>
  <si>
    <t>Sezono rezultatai (įskaita)</t>
  </si>
  <si>
    <t>I etapo   taškai</t>
  </si>
  <si>
    <t>III etapo taškai</t>
  </si>
  <si>
    <t>LITHUANIA DRIFT CHAMPIONSHIP 1ST STAGE</t>
  </si>
  <si>
    <t xml:space="preserve"> Biķernieku kompleksā sporta bāze /Raganas katls/</t>
  </si>
  <si>
    <t>06.05. - 08.05.2016.</t>
  </si>
  <si>
    <t>PRO klase</t>
  </si>
  <si>
    <t>Pl.</t>
  </si>
  <si>
    <t>S. Nr</t>
  </si>
  <si>
    <t>Driver</t>
  </si>
  <si>
    <t>Best qual. run</t>
  </si>
  <si>
    <t>Top 32 / 16 pl.</t>
  </si>
  <si>
    <t>Qual</t>
  </si>
  <si>
    <t>Final</t>
  </si>
  <si>
    <t>Series</t>
  </si>
  <si>
    <t>DONATAS MACPREIKŠAS</t>
  </si>
  <si>
    <t>ANDRIUS ČIBIRKA</t>
  </si>
  <si>
    <t>INGUSS JĒKABSONS</t>
  </si>
  <si>
    <t>KESTUTIS KELPŠA</t>
  </si>
  <si>
    <t>JAKO PINO</t>
  </si>
  <si>
    <t>GEDIMINAS LEVICKAS</t>
  </si>
  <si>
    <t>MANTAS KULVINSKAS</t>
  </si>
  <si>
    <t>IGNAS DAUNORAVIČIUS</t>
  </si>
  <si>
    <t>ARTŪRAS RAULUŠKEVIČIUS</t>
  </si>
  <si>
    <t>AURIMAS VAŠKELIS</t>
  </si>
  <si>
    <t>VALDAS VINDŽIGELSKIS</t>
  </si>
  <si>
    <t>EVALDAS KOVALENKA</t>
  </si>
  <si>
    <t>RONALDAS ROMAŠKA</t>
  </si>
  <si>
    <t>ARUNAS ČERNEVIČUS</t>
  </si>
  <si>
    <t>BENEDIKTAS ČIRBA</t>
  </si>
  <si>
    <t>PÄRNU SUMMER BASH 2016 BALTIC DRIFT CHAMPIONSHIP</t>
  </si>
  <si>
    <t>Nr.</t>
  </si>
  <si>
    <t>Šalis</t>
  </si>
  <si>
    <t>Vardas/Pavardė</t>
  </si>
  <si>
    <t>Kval. taškai</t>
  </si>
  <si>
    <t>Kval. rez. taškai</t>
  </si>
  <si>
    <t>Etapo rez. taškai</t>
  </si>
  <si>
    <t>LIT CS be k.</t>
  </si>
  <si>
    <t>Koef. 1.2</t>
  </si>
  <si>
    <t>LIT CS</t>
  </si>
  <si>
    <t>LAT</t>
  </si>
  <si>
    <t>EST</t>
  </si>
  <si>
    <t>JARMO LUHT</t>
  </si>
  <si>
    <t>LIT</t>
  </si>
  <si>
    <t>MIHKEL NORMAN TULTS</t>
  </si>
  <si>
    <t>KERT - EIGO KULLA</t>
  </si>
  <si>
    <t>RAIT LEMBER</t>
  </si>
  <si>
    <t>RANDAR KAJO</t>
  </si>
  <si>
    <t>HENRI KIVIMAGI</t>
  </si>
  <si>
    <t>KRISTJAN KLEMETS</t>
  </si>
  <si>
    <t>KARL - SANDER LEBBIN</t>
  </si>
  <si>
    <t>KRISTIAN SALMRE</t>
  </si>
  <si>
    <t>LUKAS GARLEVICIUS</t>
  </si>
  <si>
    <t>MÄRT KUVVAS</t>
  </si>
  <si>
    <t>Autoplius Lietuvos drifto čempionatas</t>
  </si>
  <si>
    <t>Koef.</t>
  </si>
  <si>
    <t>FINAL</t>
  </si>
  <si>
    <t>ARTŪRAS RAVLUŠKEVIČIUS</t>
  </si>
  <si>
    <t>RONALDAS RAMOŠKA</t>
  </si>
  <si>
    <t>2016 m. Autoplius Lietuvos Drifto čempionato III etapas</t>
  </si>
  <si>
    <t>Gediminas Levickas</t>
  </si>
  <si>
    <t>Andrius Vasiliauskas</t>
  </si>
  <si>
    <t>Andrius Čibirka</t>
  </si>
  <si>
    <t>Ignas Daunoravičius</t>
  </si>
  <si>
    <t>Aurimas Vaškelis</t>
  </si>
  <si>
    <t>Donatas Makpreišas</t>
  </si>
  <si>
    <t>Arūnas Černevičius</t>
  </si>
  <si>
    <t>Benediktas Čirba</t>
  </si>
  <si>
    <t>Kęstutis Kelpša</t>
  </si>
  <si>
    <t>Lukas Garalevičius</t>
  </si>
  <si>
    <t>Mantas Kulvinskas</t>
  </si>
  <si>
    <t>Evaldas Kovalenka</t>
  </si>
  <si>
    <t>Artūras Ravluškevičius</t>
  </si>
  <si>
    <t>Linas Jančaras</t>
  </si>
  <si>
    <t>Valdas Vindžigelskis</t>
  </si>
  <si>
    <t>ANDRIUS VASILIAUSKAS</t>
  </si>
  <si>
    <t>LUKAS GARALEVIČIUS</t>
  </si>
  <si>
    <t>Kert-Eigo Kulla</t>
  </si>
  <si>
    <t>Ēriks, Ulass</t>
  </si>
  <si>
    <t>Andrius čibirka</t>
  </si>
  <si>
    <t>Ingus Jekabsons</t>
  </si>
  <si>
    <t>Mihkel Norman Tults</t>
  </si>
  <si>
    <t>Benediktas Ćirba</t>
  </si>
  <si>
    <t xml:space="preserve">Kristjan Klemets </t>
  </si>
  <si>
    <t>Linas Klevinskas</t>
  </si>
  <si>
    <t>Simas Sinkevicius</t>
  </si>
  <si>
    <t>Kestutis kelpsa</t>
  </si>
  <si>
    <t>Timas Simniška</t>
  </si>
  <si>
    <t>Simas Kvietkauskas</t>
  </si>
  <si>
    <t>Donatas Macpreiksas</t>
  </si>
  <si>
    <t>Andrius Surplys</t>
  </si>
  <si>
    <t>Jarmo Luht</t>
  </si>
  <si>
    <t>Harold Valdma</t>
  </si>
  <si>
    <r>
      <t xml:space="preserve">Koef. </t>
    </r>
    <r>
      <rPr>
        <b/>
        <sz val="11"/>
        <color theme="1"/>
        <rFont val="Calibri"/>
        <family val="2"/>
        <charset val="204"/>
        <scheme val="minor"/>
      </rPr>
      <t>1.</t>
    </r>
  </si>
  <si>
    <t>Eriks Ulass</t>
  </si>
  <si>
    <t>Harold Vadma</t>
  </si>
  <si>
    <t>Simas Sinkevičius</t>
  </si>
  <si>
    <t>IV etapo taškai</t>
  </si>
  <si>
    <t>BRALIUKŲ MŪŠIS 2016 LITHUANIA DRIFT CHAMPIONSHIP 4TH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</si>
</sst>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kr-425];[Red]&quot;-&quot;#,##0.00&quot; &quot;[$kr-425]"/>
    <numFmt numFmtId="165" formatCode="[$-425]General"/>
    <numFmt numFmtId="166" formatCode="0.0"/>
  </numFmts>
  <fonts count="34" x14ac:knownFonts="1"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i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7"/>
      <color theme="1"/>
      <name val="Calibri"/>
      <family val="2"/>
      <charset val="186"/>
      <scheme val="minor"/>
    </font>
    <font>
      <sz val="17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</font>
    <font>
      <sz val="1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/>
    <xf numFmtId="0" fontId="9" fillId="0" borderId="0"/>
    <xf numFmtId="0" fontId="1" fillId="0" borderId="0"/>
    <xf numFmtId="0" fontId="10" fillId="0" borderId="0"/>
    <xf numFmtId="164" fontId="15" fillId="0" borderId="0"/>
    <xf numFmtId="165" fontId="15" fillId="0" borderId="0"/>
    <xf numFmtId="0" fontId="20" fillId="0" borderId="0"/>
    <xf numFmtId="164" fontId="22" fillId="0" borderId="0"/>
    <xf numFmtId="0" fontId="22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7" fillId="0" borderId="0" xfId="1" applyFont="1"/>
    <xf numFmtId="2" fontId="7" fillId="0" borderId="0" xfId="1" applyNumberFormat="1" applyFont="1"/>
    <xf numFmtId="0" fontId="6" fillId="0" borderId="0" xfId="1" applyFont="1"/>
    <xf numFmtId="0" fontId="7" fillId="2" borderId="0" xfId="1" applyFont="1" applyFill="1"/>
    <xf numFmtId="0" fontId="5" fillId="0" borderId="1" xfId="1" applyFont="1" applyBorder="1" applyAlignment="1">
      <alignment horizontal="center" vertical="center"/>
    </xf>
    <xf numFmtId="0" fontId="8" fillId="0" borderId="0" xfId="1" applyFont="1"/>
    <xf numFmtId="0" fontId="2" fillId="0" borderId="7" xfId="1" applyNumberFormat="1" applyFont="1" applyBorder="1" applyAlignment="1">
      <alignment horizontal="center"/>
    </xf>
    <xf numFmtId="0" fontId="1" fillId="0" borderId="0" xfId="3" applyAlignment="1">
      <alignment horizontal="center" vertical="center"/>
    </xf>
    <xf numFmtId="0" fontId="1" fillId="0" borderId="0" xfId="3"/>
    <xf numFmtId="0" fontId="11" fillId="0" borderId="0" xfId="3" applyFont="1" applyAlignment="1">
      <alignment horizontal="left" vertical="center"/>
    </xf>
    <xf numFmtId="0" fontId="12" fillId="0" borderId="0" xfId="3" applyFont="1"/>
    <xf numFmtId="0" fontId="11" fillId="0" borderId="0" xfId="3" applyFont="1" applyAlignment="1">
      <alignment vertical="center"/>
    </xf>
    <xf numFmtId="0" fontId="13" fillId="0" borderId="0" xfId="4" applyFont="1" applyAlignment="1">
      <alignment vertical="center" wrapText="1"/>
    </xf>
    <xf numFmtId="0" fontId="1" fillId="0" borderId="0" xfId="3" applyBorder="1" applyAlignment="1"/>
    <xf numFmtId="0" fontId="1" fillId="3" borderId="0" xfId="3" applyFill="1" applyAlignment="1">
      <alignment horizontal="center"/>
    </xf>
    <xf numFmtId="0" fontId="16" fillId="0" borderId="0" xfId="5" applyNumberFormat="1" applyFont="1" applyBorder="1" applyAlignment="1">
      <alignment horizontal="center" vertical="center"/>
    </xf>
    <xf numFmtId="165" fontId="16" fillId="0" borderId="14" xfId="6" applyFont="1" applyBorder="1" applyAlignment="1">
      <alignment horizontal="center" vertical="center"/>
    </xf>
    <xf numFmtId="165" fontId="16" fillId="0" borderId="15" xfId="6" applyFont="1" applyBorder="1" applyAlignment="1">
      <alignment horizontal="center"/>
    </xf>
    <xf numFmtId="165" fontId="16" fillId="0" borderId="16" xfId="6" applyFont="1" applyBorder="1" applyAlignment="1">
      <alignment horizontal="center"/>
    </xf>
    <xf numFmtId="165" fontId="16" fillId="2" borderId="17" xfId="6" applyFont="1" applyFill="1" applyBorder="1" applyAlignment="1">
      <alignment horizontal="center"/>
    </xf>
    <xf numFmtId="165" fontId="16" fillId="2" borderId="18" xfId="6" applyFont="1" applyFill="1" applyBorder="1" applyAlignment="1">
      <alignment horizontal="center"/>
    </xf>
    <xf numFmtId="165" fontId="17" fillId="2" borderId="19" xfId="6" applyFont="1" applyFill="1" applyBorder="1" applyAlignment="1">
      <alignment horizontal="center"/>
    </xf>
    <xf numFmtId="165" fontId="18" fillId="0" borderId="10" xfId="6" applyFont="1" applyBorder="1" applyAlignment="1">
      <alignment horizontal="center" vertical="center"/>
    </xf>
    <xf numFmtId="0" fontId="19" fillId="0" borderId="20" xfId="3" applyFont="1" applyFill="1" applyBorder="1" applyAlignment="1">
      <alignment horizontal="center"/>
    </xf>
    <xf numFmtId="0" fontId="21" fillId="0" borderId="21" xfId="7" applyFont="1" applyBorder="1"/>
    <xf numFmtId="0" fontId="21" fillId="0" borderId="22" xfId="7" applyFont="1" applyBorder="1"/>
    <xf numFmtId="0" fontId="23" fillId="3" borderId="3" xfId="8" applyNumberFormat="1" applyFont="1" applyFill="1" applyBorder="1" applyAlignment="1">
      <alignment horizontal="center"/>
    </xf>
    <xf numFmtId="165" fontId="24" fillId="3" borderId="22" xfId="6" applyFont="1" applyFill="1" applyBorder="1" applyAlignment="1">
      <alignment horizontal="center"/>
    </xf>
    <xf numFmtId="165" fontId="17" fillId="3" borderId="23" xfId="6" applyFont="1" applyFill="1" applyBorder="1" applyAlignment="1">
      <alignment horizontal="center"/>
    </xf>
    <xf numFmtId="0" fontId="21" fillId="0" borderId="3" xfId="7" applyFont="1" applyBorder="1"/>
    <xf numFmtId="0" fontId="23" fillId="0" borderId="3" xfId="8" applyNumberFormat="1" applyFont="1" applyBorder="1" applyAlignment="1">
      <alignment horizontal="center"/>
    </xf>
    <xf numFmtId="0" fontId="24" fillId="3" borderId="22" xfId="5" applyNumberFormat="1" applyFont="1" applyFill="1" applyBorder="1" applyAlignment="1">
      <alignment horizontal="center"/>
    </xf>
    <xf numFmtId="0" fontId="10" fillId="0" borderId="3" xfId="7" applyFont="1" applyBorder="1"/>
    <xf numFmtId="0" fontId="10" fillId="0" borderId="22" xfId="7" applyFont="1" applyBorder="1"/>
    <xf numFmtId="0" fontId="24" fillId="3" borderId="24" xfId="5" applyNumberFormat="1" applyFont="1" applyFill="1" applyBorder="1" applyAlignment="1">
      <alignment horizontal="center"/>
    </xf>
    <xf numFmtId="0" fontId="23" fillId="3" borderId="24" xfId="8" applyNumberFormat="1" applyFont="1" applyFill="1" applyBorder="1" applyAlignment="1">
      <alignment horizontal="center"/>
    </xf>
    <xf numFmtId="0" fontId="24" fillId="3" borderId="3" xfId="5" applyNumberFormat="1" applyFont="1" applyFill="1" applyBorder="1" applyAlignment="1">
      <alignment horizontal="center"/>
    </xf>
    <xf numFmtId="0" fontId="21" fillId="0" borderId="3" xfId="7" applyFont="1" applyFill="1" applyBorder="1"/>
    <xf numFmtId="0" fontId="25" fillId="0" borderId="3" xfId="8" applyNumberFormat="1" applyFont="1" applyFill="1" applyBorder="1" applyAlignment="1">
      <alignment horizontal="center"/>
    </xf>
    <xf numFmtId="0" fontId="21" fillId="0" borderId="0" xfId="7" applyFont="1" applyFill="1" applyBorder="1"/>
    <xf numFmtId="0" fontId="26" fillId="0" borderId="0" xfId="9" applyFont="1"/>
    <xf numFmtId="0" fontId="27" fillId="0" borderId="0" xfId="9" applyFont="1"/>
    <xf numFmtId="0" fontId="27" fillId="0" borderId="0" xfId="9" applyFont="1" applyAlignment="1">
      <alignment horizontal="left"/>
    </xf>
    <xf numFmtId="0" fontId="22" fillId="0" borderId="0" xfId="9" applyFont="1"/>
    <xf numFmtId="0" fontId="22" fillId="0" borderId="0" xfId="9"/>
    <xf numFmtId="0" fontId="28" fillId="0" borderId="0" xfId="9" applyFont="1"/>
    <xf numFmtId="0" fontId="22" fillId="0" borderId="0" xfId="9" applyAlignment="1">
      <alignment horizontal="left"/>
    </xf>
    <xf numFmtId="0" fontId="28" fillId="3" borderId="3" xfId="9" applyFont="1" applyFill="1" applyBorder="1"/>
    <xf numFmtId="0" fontId="28" fillId="3" borderId="3" xfId="9" applyFont="1" applyFill="1" applyBorder="1" applyAlignment="1">
      <alignment horizontal="left"/>
    </xf>
    <xf numFmtId="0" fontId="28" fillId="3" borderId="4" xfId="9" applyFont="1" applyFill="1" applyBorder="1"/>
    <xf numFmtId="0" fontId="28" fillId="3" borderId="25" xfId="9" applyFont="1" applyFill="1" applyBorder="1"/>
    <xf numFmtId="0" fontId="28" fillId="3" borderId="26" xfId="9" applyFont="1" applyFill="1" applyBorder="1"/>
    <xf numFmtId="0" fontId="28" fillId="3" borderId="27" xfId="9" applyFont="1" applyFill="1" applyBorder="1"/>
    <xf numFmtId="0" fontId="28" fillId="3" borderId="28" xfId="9" applyFont="1" applyFill="1" applyBorder="1" applyAlignment="1">
      <alignment horizontal="left"/>
    </xf>
    <xf numFmtId="0" fontId="28" fillId="3" borderId="29" xfId="9" applyFont="1" applyFill="1" applyBorder="1"/>
    <xf numFmtId="0" fontId="22" fillId="3" borderId="3" xfId="9" applyFill="1" applyBorder="1"/>
    <xf numFmtId="0" fontId="10" fillId="3" borderId="3" xfId="9" applyFont="1" applyFill="1" applyBorder="1" applyAlignment="1">
      <alignment horizontal="left"/>
    </xf>
    <xf numFmtId="0" fontId="10" fillId="3" borderId="3" xfId="9" applyFont="1" applyFill="1" applyBorder="1"/>
    <xf numFmtId="0" fontId="29" fillId="3" borderId="0" xfId="9" applyFont="1" applyFill="1"/>
    <xf numFmtId="0" fontId="10" fillId="3" borderId="4" xfId="9" applyFont="1" applyFill="1" applyBorder="1"/>
    <xf numFmtId="0" fontId="10" fillId="3" borderId="5" xfId="9" applyFont="1" applyFill="1" applyBorder="1"/>
    <xf numFmtId="0" fontId="10" fillId="3" borderId="6" xfId="9" applyFont="1" applyFill="1" applyBorder="1"/>
    <xf numFmtId="0" fontId="22" fillId="3" borderId="22" xfId="9" applyFill="1" applyBorder="1"/>
    <xf numFmtId="0" fontId="10" fillId="3" borderId="30" xfId="9" applyFont="1" applyFill="1" applyBorder="1" applyAlignment="1">
      <alignment horizontal="right"/>
    </xf>
    <xf numFmtId="0" fontId="22" fillId="0" borderId="31" xfId="9" applyBorder="1"/>
    <xf numFmtId="0" fontId="22" fillId="3" borderId="3" xfId="9" applyFill="1" applyBorder="1" applyAlignment="1">
      <alignment horizontal="left"/>
    </xf>
    <xf numFmtId="0" fontId="29" fillId="3" borderId="3" xfId="9" applyFont="1" applyFill="1" applyBorder="1"/>
    <xf numFmtId="0" fontId="22" fillId="3" borderId="4" xfId="9" applyFill="1" applyBorder="1"/>
    <xf numFmtId="0" fontId="22" fillId="3" borderId="5" xfId="9" applyFill="1" applyBorder="1"/>
    <xf numFmtId="0" fontId="22" fillId="3" borderId="6" xfId="9" applyFill="1" applyBorder="1"/>
    <xf numFmtId="0" fontId="22" fillId="3" borderId="30" xfId="9" applyFill="1" applyBorder="1" applyAlignment="1">
      <alignment horizontal="right"/>
    </xf>
    <xf numFmtId="0" fontId="22" fillId="0" borderId="32" xfId="9" applyBorder="1"/>
    <xf numFmtId="0" fontId="29" fillId="3" borderId="0" xfId="9" applyFont="1" applyFill="1" applyBorder="1"/>
    <xf numFmtId="0" fontId="22" fillId="3" borderId="3" xfId="9" applyFont="1" applyFill="1" applyBorder="1" applyAlignment="1">
      <alignment horizontal="left"/>
    </xf>
    <xf numFmtId="0" fontId="22" fillId="3" borderId="30" xfId="9" applyFont="1" applyFill="1" applyBorder="1" applyAlignment="1">
      <alignment horizontal="right"/>
    </xf>
    <xf numFmtId="0" fontId="29" fillId="3" borderId="21" xfId="9" applyFont="1" applyFill="1" applyBorder="1"/>
    <xf numFmtId="0" fontId="22" fillId="0" borderId="33" xfId="9" applyBorder="1"/>
    <xf numFmtId="0" fontId="10" fillId="3" borderId="4" xfId="9" applyFont="1" applyFill="1" applyBorder="1" applyAlignment="1">
      <alignment horizontal="right"/>
    </xf>
    <xf numFmtId="0" fontId="10" fillId="3" borderId="5" xfId="9" applyFont="1" applyFill="1" applyBorder="1" applyAlignment="1">
      <alignment horizontal="right"/>
    </xf>
    <xf numFmtId="0" fontId="10" fillId="3" borderId="6" xfId="9" applyFont="1" applyFill="1" applyBorder="1" applyAlignment="1">
      <alignment horizontal="right"/>
    </xf>
    <xf numFmtId="0" fontId="29" fillId="3" borderId="34" xfId="9" applyFont="1" applyFill="1" applyBorder="1"/>
    <xf numFmtId="0" fontId="10" fillId="3" borderId="21" xfId="9" applyFont="1" applyFill="1" applyBorder="1" applyAlignment="1">
      <alignment horizontal="left"/>
    </xf>
    <xf numFmtId="0" fontId="30" fillId="3" borderId="21" xfId="9" applyFont="1" applyFill="1" applyBorder="1" applyAlignment="1">
      <alignment horizontal="right"/>
    </xf>
    <xf numFmtId="0" fontId="10" fillId="3" borderId="8" xfId="9" applyFont="1" applyFill="1" applyBorder="1" applyAlignment="1">
      <alignment horizontal="right"/>
    </xf>
    <xf numFmtId="0" fontId="10" fillId="3" borderId="9" xfId="9" applyFont="1" applyFill="1" applyBorder="1" applyAlignment="1">
      <alignment horizontal="right"/>
    </xf>
    <xf numFmtId="0" fontId="22" fillId="3" borderId="35" xfId="9" applyFill="1" applyBorder="1"/>
    <xf numFmtId="0" fontId="22" fillId="3" borderId="36" xfId="9" applyFill="1" applyBorder="1" applyAlignment="1">
      <alignment horizontal="right"/>
    </xf>
    <xf numFmtId="0" fontId="22" fillId="0" borderId="37" xfId="9" applyBorder="1"/>
    <xf numFmtId="0" fontId="1" fillId="0" borderId="38" xfId="3" applyBorder="1"/>
    <xf numFmtId="0" fontId="1" fillId="0" borderId="39" xfId="3" applyBorder="1"/>
    <xf numFmtId="0" fontId="2" fillId="0" borderId="0" xfId="1" applyFont="1" applyBorder="1" applyAlignment="1">
      <alignment horizontal="left"/>
    </xf>
    <xf numFmtId="0" fontId="22" fillId="0" borderId="3" xfId="9" applyBorder="1" applyAlignment="1">
      <alignment vertical="top" wrapText="1"/>
    </xf>
    <xf numFmtId="2" fontId="22" fillId="0" borderId="3" xfId="9" applyNumberFormat="1" applyBorder="1"/>
    <xf numFmtId="0" fontId="22" fillId="0" borderId="3" xfId="9" applyFill="1" applyBorder="1" applyAlignment="1">
      <alignment vertical="top" wrapText="1"/>
    </xf>
    <xf numFmtId="0" fontId="22" fillId="3" borderId="40" xfId="9" applyFill="1" applyBorder="1" applyAlignment="1">
      <alignment horizontal="right"/>
    </xf>
    <xf numFmtId="0" fontId="22" fillId="0" borderId="41" xfId="9" applyBorder="1"/>
    <xf numFmtId="0" fontId="0" fillId="0" borderId="3" xfId="0" applyBorder="1"/>
    <xf numFmtId="0" fontId="10" fillId="3" borderId="3" xfId="9" applyFont="1" applyFill="1" applyBorder="1" applyAlignment="1">
      <alignment horizontal="right"/>
    </xf>
    <xf numFmtId="0" fontId="22" fillId="0" borderId="3" xfId="9" applyBorder="1"/>
    <xf numFmtId="0" fontId="0" fillId="3" borderId="3" xfId="9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/>
    <xf numFmtId="0" fontId="28" fillId="3" borderId="42" xfId="9" applyFont="1" applyFill="1" applyBorder="1"/>
    <xf numFmtId="0" fontId="22" fillId="0" borderId="5" xfId="9" applyBorder="1"/>
    <xf numFmtId="0" fontId="22" fillId="0" borderId="6" xfId="9" applyBorder="1"/>
    <xf numFmtId="0" fontId="22" fillId="0" borderId="8" xfId="9" applyBorder="1"/>
    <xf numFmtId="0" fontId="22" fillId="0" borderId="43" xfId="9" applyBorder="1"/>
    <xf numFmtId="0" fontId="23" fillId="3" borderId="25" xfId="9" applyFont="1" applyFill="1" applyBorder="1" applyAlignment="1">
      <alignment horizontal="left"/>
    </xf>
    <xf numFmtId="0" fontId="22" fillId="3" borderId="5" xfId="9" applyFill="1" applyBorder="1" applyAlignment="1">
      <alignment horizontal="right"/>
    </xf>
    <xf numFmtId="0" fontId="22" fillId="3" borderId="5" xfId="9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Border="1"/>
    <xf numFmtId="0" fontId="2" fillId="0" borderId="4" xfId="1" applyFont="1" applyBorder="1" applyAlignment="1">
      <alignment horizontal="left"/>
    </xf>
    <xf numFmtId="0" fontId="2" fillId="0" borderId="44" xfId="1" applyFont="1" applyBorder="1" applyAlignment="1">
      <alignment horizontal="left"/>
    </xf>
    <xf numFmtId="0" fontId="2" fillId="0" borderId="45" xfId="1" applyNumberFormat="1" applyFont="1" applyBorder="1" applyAlignment="1">
      <alignment horizontal="center"/>
    </xf>
    <xf numFmtId="0" fontId="2" fillId="0" borderId="45" xfId="1" applyNumberFormat="1" applyBorder="1" applyAlignment="1">
      <alignment horizontal="center"/>
    </xf>
    <xf numFmtId="0" fontId="2" fillId="0" borderId="23" xfId="1" applyNumberFormat="1" applyFont="1" applyBorder="1" applyAlignment="1">
      <alignment horizontal="center"/>
    </xf>
    <xf numFmtId="0" fontId="2" fillId="0" borderId="23" xfId="1" applyNumberFormat="1" applyBorder="1" applyAlignment="1">
      <alignment horizontal="center"/>
    </xf>
    <xf numFmtId="0" fontId="2" fillId="0" borderId="48" xfId="1" applyNumberFormat="1" applyFont="1" applyBorder="1" applyAlignment="1">
      <alignment horizontal="center"/>
    </xf>
    <xf numFmtId="0" fontId="2" fillId="0" borderId="49" xfId="1" applyNumberFormat="1" applyFont="1" applyBorder="1" applyAlignment="1">
      <alignment horizontal="center"/>
    </xf>
    <xf numFmtId="0" fontId="2" fillId="0" borderId="46" xfId="1" applyNumberFormat="1" applyFont="1" applyBorder="1" applyAlignment="1">
      <alignment horizontal="center"/>
    </xf>
    <xf numFmtId="0" fontId="2" fillId="0" borderId="47" xfId="1" applyNumberFormat="1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0" xfId="1" applyBorder="1"/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51" xfId="1" applyNumberFormat="1" applyFont="1" applyBorder="1" applyAlignment="1">
      <alignment horizontal="center"/>
    </xf>
    <xf numFmtId="0" fontId="5" fillId="0" borderId="50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" fillId="3" borderId="0" xfId="3" applyFill="1" applyAlignment="1">
      <alignment horizontal="center" vertical="center" wrapText="1"/>
    </xf>
    <xf numFmtId="0" fontId="14" fillId="3" borderId="0" xfId="3" applyFont="1" applyFill="1" applyAlignment="1">
      <alignment horizontal="center"/>
    </xf>
    <xf numFmtId="0" fontId="16" fillId="2" borderId="11" xfId="5" applyNumberFormat="1" applyFont="1" applyFill="1" applyBorder="1" applyAlignment="1">
      <alignment horizontal="center"/>
    </xf>
    <xf numFmtId="0" fontId="16" fillId="2" borderId="12" xfId="5" applyNumberFormat="1" applyFont="1" applyFill="1" applyBorder="1" applyAlignment="1">
      <alignment horizontal="center"/>
    </xf>
    <xf numFmtId="0" fontId="16" fillId="2" borderId="13" xfId="5" applyNumberFormat="1" applyFont="1" applyFill="1" applyBorder="1" applyAlignment="1">
      <alignment horizontal="center"/>
    </xf>
    <xf numFmtId="0" fontId="27" fillId="0" borderId="0" xfId="9" applyFont="1" applyAlignment="1">
      <alignment horizontal="center"/>
    </xf>
  </cellXfs>
  <cellStyles count="26">
    <cellStyle name="Excel Built-in Normal" xfId="1"/>
    <cellStyle name="Excel Built-in Normal 3" xfId="6"/>
    <cellStyle name="Excel Built-in Normal 4" xfId="5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3</xdr:row>
      <xdr:rowOff>38100</xdr:rowOff>
    </xdr:from>
    <xdr:to>
      <xdr:col>7</xdr:col>
      <xdr:colOff>1371600</xdr:colOff>
      <xdr:row>7</xdr:row>
      <xdr:rowOff>161925</xdr:rowOff>
    </xdr:to>
    <xdr:pic>
      <xdr:nvPicPr>
        <xdr:cNvPr id="2" name="Picture 1" descr="LATVIAN_DRIFT_tumb_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742950"/>
          <a:ext cx="1162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0</xdr:row>
      <xdr:rowOff>19050</xdr:rowOff>
    </xdr:from>
    <xdr:to>
      <xdr:col>3</xdr:col>
      <xdr:colOff>428625</xdr:colOff>
      <xdr:row>3</xdr:row>
      <xdr:rowOff>76200</xdr:rowOff>
    </xdr:to>
    <xdr:pic>
      <xdr:nvPicPr>
        <xdr:cNvPr id="3" name="Picture 4" descr="LA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200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247650</xdr:rowOff>
    </xdr:from>
    <xdr:to>
      <xdr:col>3</xdr:col>
      <xdr:colOff>1295400</xdr:colOff>
      <xdr:row>7</xdr:row>
      <xdr:rowOff>123825</xdr:rowOff>
    </xdr:to>
    <xdr:pic>
      <xdr:nvPicPr>
        <xdr:cNvPr id="4" name="Picture 5" descr="Logo_Shosejas komisija_mazak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52500"/>
          <a:ext cx="3095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311150</xdr:colOff>
      <xdr:row>0</xdr:row>
      <xdr:rowOff>0</xdr:rowOff>
    </xdr:from>
    <xdr:to>
      <xdr:col>3</xdr:col>
      <xdr:colOff>1358900</xdr:colOff>
      <xdr:row>1</xdr:row>
      <xdr:rowOff>15374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050" y="0"/>
          <a:ext cx="1733550" cy="1920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296334</xdr:colOff>
      <xdr:row>0</xdr:row>
      <xdr:rowOff>148167</xdr:rowOff>
    </xdr:from>
    <xdr:to>
      <xdr:col>8</xdr:col>
      <xdr:colOff>654049</xdr:colOff>
      <xdr:row>3</xdr:row>
      <xdr:rowOff>197909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6417" y="910167"/>
          <a:ext cx="2802465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3" sqref="F3"/>
    </sheetView>
  </sheetViews>
  <sheetFormatPr defaultColWidth="8.85546875" defaultRowHeight="15" x14ac:dyDescent="0.25"/>
  <cols>
    <col min="1" max="1" width="3.7109375" style="11" customWidth="1"/>
    <col min="2" max="2" width="5" style="11" customWidth="1"/>
    <col min="3" max="3" width="27.42578125" style="12" customWidth="1"/>
    <col min="4" max="7" width="19.140625" style="12" customWidth="1"/>
    <col min="8" max="8" width="27.42578125" style="14" customWidth="1"/>
    <col min="9" max="256" width="8.85546875" style="12"/>
    <col min="257" max="257" width="3.7109375" style="12" customWidth="1"/>
    <col min="258" max="258" width="5" style="12" customWidth="1"/>
    <col min="259" max="259" width="27.42578125" style="12" customWidth="1"/>
    <col min="260" max="263" width="19.140625" style="12" customWidth="1"/>
    <col min="264" max="264" width="27.42578125" style="12" customWidth="1"/>
    <col min="265" max="512" width="8.85546875" style="12"/>
    <col min="513" max="513" width="3.7109375" style="12" customWidth="1"/>
    <col min="514" max="514" width="5" style="12" customWidth="1"/>
    <col min="515" max="515" width="27.42578125" style="12" customWidth="1"/>
    <col min="516" max="519" width="19.140625" style="12" customWidth="1"/>
    <col min="520" max="520" width="27.42578125" style="12" customWidth="1"/>
    <col min="521" max="768" width="8.85546875" style="12"/>
    <col min="769" max="769" width="3.7109375" style="12" customWidth="1"/>
    <col min="770" max="770" width="5" style="12" customWidth="1"/>
    <col min="771" max="771" width="27.42578125" style="12" customWidth="1"/>
    <col min="772" max="775" width="19.140625" style="12" customWidth="1"/>
    <col min="776" max="776" width="27.42578125" style="12" customWidth="1"/>
    <col min="777" max="1024" width="8.85546875" style="12"/>
    <col min="1025" max="1025" width="3.7109375" style="12" customWidth="1"/>
    <col min="1026" max="1026" width="5" style="12" customWidth="1"/>
    <col min="1027" max="1027" width="27.42578125" style="12" customWidth="1"/>
    <col min="1028" max="1031" width="19.140625" style="12" customWidth="1"/>
    <col min="1032" max="1032" width="27.42578125" style="12" customWidth="1"/>
    <col min="1033" max="1280" width="8.85546875" style="12"/>
    <col min="1281" max="1281" width="3.7109375" style="12" customWidth="1"/>
    <col min="1282" max="1282" width="5" style="12" customWidth="1"/>
    <col min="1283" max="1283" width="27.42578125" style="12" customWidth="1"/>
    <col min="1284" max="1287" width="19.140625" style="12" customWidth="1"/>
    <col min="1288" max="1288" width="27.42578125" style="12" customWidth="1"/>
    <col min="1289" max="1536" width="8.85546875" style="12"/>
    <col min="1537" max="1537" width="3.7109375" style="12" customWidth="1"/>
    <col min="1538" max="1538" width="5" style="12" customWidth="1"/>
    <col min="1539" max="1539" width="27.42578125" style="12" customWidth="1"/>
    <col min="1540" max="1543" width="19.140625" style="12" customWidth="1"/>
    <col min="1544" max="1544" width="27.42578125" style="12" customWidth="1"/>
    <col min="1545" max="1792" width="8.85546875" style="12"/>
    <col min="1793" max="1793" width="3.7109375" style="12" customWidth="1"/>
    <col min="1794" max="1794" width="5" style="12" customWidth="1"/>
    <col min="1795" max="1795" width="27.42578125" style="12" customWidth="1"/>
    <col min="1796" max="1799" width="19.140625" style="12" customWidth="1"/>
    <col min="1800" max="1800" width="27.42578125" style="12" customWidth="1"/>
    <col min="1801" max="2048" width="8.85546875" style="12"/>
    <col min="2049" max="2049" width="3.7109375" style="12" customWidth="1"/>
    <col min="2050" max="2050" width="5" style="12" customWidth="1"/>
    <col min="2051" max="2051" width="27.42578125" style="12" customWidth="1"/>
    <col min="2052" max="2055" width="19.140625" style="12" customWidth="1"/>
    <col min="2056" max="2056" width="27.42578125" style="12" customWidth="1"/>
    <col min="2057" max="2304" width="8.85546875" style="12"/>
    <col min="2305" max="2305" width="3.7109375" style="12" customWidth="1"/>
    <col min="2306" max="2306" width="5" style="12" customWidth="1"/>
    <col min="2307" max="2307" width="27.42578125" style="12" customWidth="1"/>
    <col min="2308" max="2311" width="19.140625" style="12" customWidth="1"/>
    <col min="2312" max="2312" width="27.42578125" style="12" customWidth="1"/>
    <col min="2313" max="2560" width="8.85546875" style="12"/>
    <col min="2561" max="2561" width="3.7109375" style="12" customWidth="1"/>
    <col min="2562" max="2562" width="5" style="12" customWidth="1"/>
    <col min="2563" max="2563" width="27.42578125" style="12" customWidth="1"/>
    <col min="2564" max="2567" width="19.140625" style="12" customWidth="1"/>
    <col min="2568" max="2568" width="27.42578125" style="12" customWidth="1"/>
    <col min="2569" max="2816" width="8.85546875" style="12"/>
    <col min="2817" max="2817" width="3.7109375" style="12" customWidth="1"/>
    <col min="2818" max="2818" width="5" style="12" customWidth="1"/>
    <col min="2819" max="2819" width="27.42578125" style="12" customWidth="1"/>
    <col min="2820" max="2823" width="19.140625" style="12" customWidth="1"/>
    <col min="2824" max="2824" width="27.42578125" style="12" customWidth="1"/>
    <col min="2825" max="3072" width="8.85546875" style="12"/>
    <col min="3073" max="3073" width="3.7109375" style="12" customWidth="1"/>
    <col min="3074" max="3074" width="5" style="12" customWidth="1"/>
    <col min="3075" max="3075" width="27.42578125" style="12" customWidth="1"/>
    <col min="3076" max="3079" width="19.140625" style="12" customWidth="1"/>
    <col min="3080" max="3080" width="27.42578125" style="12" customWidth="1"/>
    <col min="3081" max="3328" width="8.85546875" style="12"/>
    <col min="3329" max="3329" width="3.7109375" style="12" customWidth="1"/>
    <col min="3330" max="3330" width="5" style="12" customWidth="1"/>
    <col min="3331" max="3331" width="27.42578125" style="12" customWidth="1"/>
    <col min="3332" max="3335" width="19.140625" style="12" customWidth="1"/>
    <col min="3336" max="3336" width="27.42578125" style="12" customWidth="1"/>
    <col min="3337" max="3584" width="8.85546875" style="12"/>
    <col min="3585" max="3585" width="3.7109375" style="12" customWidth="1"/>
    <col min="3586" max="3586" width="5" style="12" customWidth="1"/>
    <col min="3587" max="3587" width="27.42578125" style="12" customWidth="1"/>
    <col min="3588" max="3591" width="19.140625" style="12" customWidth="1"/>
    <col min="3592" max="3592" width="27.42578125" style="12" customWidth="1"/>
    <col min="3593" max="3840" width="8.85546875" style="12"/>
    <col min="3841" max="3841" width="3.7109375" style="12" customWidth="1"/>
    <col min="3842" max="3842" width="5" style="12" customWidth="1"/>
    <col min="3843" max="3843" width="27.42578125" style="12" customWidth="1"/>
    <col min="3844" max="3847" width="19.140625" style="12" customWidth="1"/>
    <col min="3848" max="3848" width="27.42578125" style="12" customWidth="1"/>
    <col min="3849" max="4096" width="8.85546875" style="12"/>
    <col min="4097" max="4097" width="3.7109375" style="12" customWidth="1"/>
    <col min="4098" max="4098" width="5" style="12" customWidth="1"/>
    <col min="4099" max="4099" width="27.42578125" style="12" customWidth="1"/>
    <col min="4100" max="4103" width="19.140625" style="12" customWidth="1"/>
    <col min="4104" max="4104" width="27.42578125" style="12" customWidth="1"/>
    <col min="4105" max="4352" width="8.85546875" style="12"/>
    <col min="4353" max="4353" width="3.7109375" style="12" customWidth="1"/>
    <col min="4354" max="4354" width="5" style="12" customWidth="1"/>
    <col min="4355" max="4355" width="27.42578125" style="12" customWidth="1"/>
    <col min="4356" max="4359" width="19.140625" style="12" customWidth="1"/>
    <col min="4360" max="4360" width="27.42578125" style="12" customWidth="1"/>
    <col min="4361" max="4608" width="8.85546875" style="12"/>
    <col min="4609" max="4609" width="3.7109375" style="12" customWidth="1"/>
    <col min="4610" max="4610" width="5" style="12" customWidth="1"/>
    <col min="4611" max="4611" width="27.42578125" style="12" customWidth="1"/>
    <col min="4612" max="4615" width="19.140625" style="12" customWidth="1"/>
    <col min="4616" max="4616" width="27.42578125" style="12" customWidth="1"/>
    <col min="4617" max="4864" width="8.85546875" style="12"/>
    <col min="4865" max="4865" width="3.7109375" style="12" customWidth="1"/>
    <col min="4866" max="4866" width="5" style="12" customWidth="1"/>
    <col min="4867" max="4867" width="27.42578125" style="12" customWidth="1"/>
    <col min="4868" max="4871" width="19.140625" style="12" customWidth="1"/>
    <col min="4872" max="4872" width="27.42578125" style="12" customWidth="1"/>
    <col min="4873" max="5120" width="8.85546875" style="12"/>
    <col min="5121" max="5121" width="3.7109375" style="12" customWidth="1"/>
    <col min="5122" max="5122" width="5" style="12" customWidth="1"/>
    <col min="5123" max="5123" width="27.42578125" style="12" customWidth="1"/>
    <col min="5124" max="5127" width="19.140625" style="12" customWidth="1"/>
    <col min="5128" max="5128" width="27.42578125" style="12" customWidth="1"/>
    <col min="5129" max="5376" width="8.85546875" style="12"/>
    <col min="5377" max="5377" width="3.7109375" style="12" customWidth="1"/>
    <col min="5378" max="5378" width="5" style="12" customWidth="1"/>
    <col min="5379" max="5379" width="27.42578125" style="12" customWidth="1"/>
    <col min="5380" max="5383" width="19.140625" style="12" customWidth="1"/>
    <col min="5384" max="5384" width="27.42578125" style="12" customWidth="1"/>
    <col min="5385" max="5632" width="8.85546875" style="12"/>
    <col min="5633" max="5633" width="3.7109375" style="12" customWidth="1"/>
    <col min="5634" max="5634" width="5" style="12" customWidth="1"/>
    <col min="5635" max="5635" width="27.42578125" style="12" customWidth="1"/>
    <col min="5636" max="5639" width="19.140625" style="12" customWidth="1"/>
    <col min="5640" max="5640" width="27.42578125" style="12" customWidth="1"/>
    <col min="5641" max="5888" width="8.85546875" style="12"/>
    <col min="5889" max="5889" width="3.7109375" style="12" customWidth="1"/>
    <col min="5890" max="5890" width="5" style="12" customWidth="1"/>
    <col min="5891" max="5891" width="27.42578125" style="12" customWidth="1"/>
    <col min="5892" max="5895" width="19.140625" style="12" customWidth="1"/>
    <col min="5896" max="5896" width="27.42578125" style="12" customWidth="1"/>
    <col min="5897" max="6144" width="8.85546875" style="12"/>
    <col min="6145" max="6145" width="3.7109375" style="12" customWidth="1"/>
    <col min="6146" max="6146" width="5" style="12" customWidth="1"/>
    <col min="6147" max="6147" width="27.42578125" style="12" customWidth="1"/>
    <col min="6148" max="6151" width="19.140625" style="12" customWidth="1"/>
    <col min="6152" max="6152" width="27.42578125" style="12" customWidth="1"/>
    <col min="6153" max="6400" width="8.85546875" style="12"/>
    <col min="6401" max="6401" width="3.7109375" style="12" customWidth="1"/>
    <col min="6402" max="6402" width="5" style="12" customWidth="1"/>
    <col min="6403" max="6403" width="27.42578125" style="12" customWidth="1"/>
    <col min="6404" max="6407" width="19.140625" style="12" customWidth="1"/>
    <col min="6408" max="6408" width="27.42578125" style="12" customWidth="1"/>
    <col min="6409" max="6656" width="8.85546875" style="12"/>
    <col min="6657" max="6657" width="3.7109375" style="12" customWidth="1"/>
    <col min="6658" max="6658" width="5" style="12" customWidth="1"/>
    <col min="6659" max="6659" width="27.42578125" style="12" customWidth="1"/>
    <col min="6660" max="6663" width="19.140625" style="12" customWidth="1"/>
    <col min="6664" max="6664" width="27.42578125" style="12" customWidth="1"/>
    <col min="6665" max="6912" width="8.85546875" style="12"/>
    <col min="6913" max="6913" width="3.7109375" style="12" customWidth="1"/>
    <col min="6914" max="6914" width="5" style="12" customWidth="1"/>
    <col min="6915" max="6915" width="27.42578125" style="12" customWidth="1"/>
    <col min="6916" max="6919" width="19.140625" style="12" customWidth="1"/>
    <col min="6920" max="6920" width="27.42578125" style="12" customWidth="1"/>
    <col min="6921" max="7168" width="8.85546875" style="12"/>
    <col min="7169" max="7169" width="3.7109375" style="12" customWidth="1"/>
    <col min="7170" max="7170" width="5" style="12" customWidth="1"/>
    <col min="7171" max="7171" width="27.42578125" style="12" customWidth="1"/>
    <col min="7172" max="7175" width="19.140625" style="12" customWidth="1"/>
    <col min="7176" max="7176" width="27.42578125" style="12" customWidth="1"/>
    <col min="7177" max="7424" width="8.85546875" style="12"/>
    <col min="7425" max="7425" width="3.7109375" style="12" customWidth="1"/>
    <col min="7426" max="7426" width="5" style="12" customWidth="1"/>
    <col min="7427" max="7427" width="27.42578125" style="12" customWidth="1"/>
    <col min="7428" max="7431" width="19.140625" style="12" customWidth="1"/>
    <col min="7432" max="7432" width="27.42578125" style="12" customWidth="1"/>
    <col min="7433" max="7680" width="8.85546875" style="12"/>
    <col min="7681" max="7681" width="3.7109375" style="12" customWidth="1"/>
    <col min="7682" max="7682" width="5" style="12" customWidth="1"/>
    <col min="7683" max="7683" width="27.42578125" style="12" customWidth="1"/>
    <col min="7684" max="7687" width="19.140625" style="12" customWidth="1"/>
    <col min="7688" max="7688" width="27.42578125" style="12" customWidth="1"/>
    <col min="7689" max="7936" width="8.85546875" style="12"/>
    <col min="7937" max="7937" width="3.7109375" style="12" customWidth="1"/>
    <col min="7938" max="7938" width="5" style="12" customWidth="1"/>
    <col min="7939" max="7939" width="27.42578125" style="12" customWidth="1"/>
    <col min="7940" max="7943" width="19.140625" style="12" customWidth="1"/>
    <col min="7944" max="7944" width="27.42578125" style="12" customWidth="1"/>
    <col min="7945" max="8192" width="8.85546875" style="12"/>
    <col min="8193" max="8193" width="3.7109375" style="12" customWidth="1"/>
    <col min="8194" max="8194" width="5" style="12" customWidth="1"/>
    <col min="8195" max="8195" width="27.42578125" style="12" customWidth="1"/>
    <col min="8196" max="8199" width="19.140625" style="12" customWidth="1"/>
    <col min="8200" max="8200" width="27.42578125" style="12" customWidth="1"/>
    <col min="8201" max="8448" width="8.85546875" style="12"/>
    <col min="8449" max="8449" width="3.7109375" style="12" customWidth="1"/>
    <col min="8450" max="8450" width="5" style="12" customWidth="1"/>
    <col min="8451" max="8451" width="27.42578125" style="12" customWidth="1"/>
    <col min="8452" max="8455" width="19.140625" style="12" customWidth="1"/>
    <col min="8456" max="8456" width="27.42578125" style="12" customWidth="1"/>
    <col min="8457" max="8704" width="8.85546875" style="12"/>
    <col min="8705" max="8705" width="3.7109375" style="12" customWidth="1"/>
    <col min="8706" max="8706" width="5" style="12" customWidth="1"/>
    <col min="8707" max="8707" width="27.42578125" style="12" customWidth="1"/>
    <col min="8708" max="8711" width="19.140625" style="12" customWidth="1"/>
    <col min="8712" max="8712" width="27.42578125" style="12" customWidth="1"/>
    <col min="8713" max="8960" width="8.85546875" style="12"/>
    <col min="8961" max="8961" width="3.7109375" style="12" customWidth="1"/>
    <col min="8962" max="8962" width="5" style="12" customWidth="1"/>
    <col min="8963" max="8963" width="27.42578125" style="12" customWidth="1"/>
    <col min="8964" max="8967" width="19.140625" style="12" customWidth="1"/>
    <col min="8968" max="8968" width="27.42578125" style="12" customWidth="1"/>
    <col min="8969" max="9216" width="8.85546875" style="12"/>
    <col min="9217" max="9217" width="3.7109375" style="12" customWidth="1"/>
    <col min="9218" max="9218" width="5" style="12" customWidth="1"/>
    <col min="9219" max="9219" width="27.42578125" style="12" customWidth="1"/>
    <col min="9220" max="9223" width="19.140625" style="12" customWidth="1"/>
    <col min="9224" max="9224" width="27.42578125" style="12" customWidth="1"/>
    <col min="9225" max="9472" width="8.85546875" style="12"/>
    <col min="9473" max="9473" width="3.7109375" style="12" customWidth="1"/>
    <col min="9474" max="9474" width="5" style="12" customWidth="1"/>
    <col min="9475" max="9475" width="27.42578125" style="12" customWidth="1"/>
    <col min="9476" max="9479" width="19.140625" style="12" customWidth="1"/>
    <col min="9480" max="9480" width="27.42578125" style="12" customWidth="1"/>
    <col min="9481" max="9728" width="8.85546875" style="12"/>
    <col min="9729" max="9729" width="3.7109375" style="12" customWidth="1"/>
    <col min="9730" max="9730" width="5" style="12" customWidth="1"/>
    <col min="9731" max="9731" width="27.42578125" style="12" customWidth="1"/>
    <col min="9732" max="9735" width="19.140625" style="12" customWidth="1"/>
    <col min="9736" max="9736" width="27.42578125" style="12" customWidth="1"/>
    <col min="9737" max="9984" width="8.85546875" style="12"/>
    <col min="9985" max="9985" width="3.7109375" style="12" customWidth="1"/>
    <col min="9986" max="9986" width="5" style="12" customWidth="1"/>
    <col min="9987" max="9987" width="27.42578125" style="12" customWidth="1"/>
    <col min="9988" max="9991" width="19.140625" style="12" customWidth="1"/>
    <col min="9992" max="9992" width="27.42578125" style="12" customWidth="1"/>
    <col min="9993" max="10240" width="8.85546875" style="12"/>
    <col min="10241" max="10241" width="3.7109375" style="12" customWidth="1"/>
    <col min="10242" max="10242" width="5" style="12" customWidth="1"/>
    <col min="10243" max="10243" width="27.42578125" style="12" customWidth="1"/>
    <col min="10244" max="10247" width="19.140625" style="12" customWidth="1"/>
    <col min="10248" max="10248" width="27.42578125" style="12" customWidth="1"/>
    <col min="10249" max="10496" width="8.85546875" style="12"/>
    <col min="10497" max="10497" width="3.7109375" style="12" customWidth="1"/>
    <col min="10498" max="10498" width="5" style="12" customWidth="1"/>
    <col min="10499" max="10499" width="27.42578125" style="12" customWidth="1"/>
    <col min="10500" max="10503" width="19.140625" style="12" customWidth="1"/>
    <col min="10504" max="10504" width="27.42578125" style="12" customWidth="1"/>
    <col min="10505" max="10752" width="8.85546875" style="12"/>
    <col min="10753" max="10753" width="3.7109375" style="12" customWidth="1"/>
    <col min="10754" max="10754" width="5" style="12" customWidth="1"/>
    <col min="10755" max="10755" width="27.42578125" style="12" customWidth="1"/>
    <col min="10756" max="10759" width="19.140625" style="12" customWidth="1"/>
    <col min="10760" max="10760" width="27.42578125" style="12" customWidth="1"/>
    <col min="10761" max="11008" width="8.85546875" style="12"/>
    <col min="11009" max="11009" width="3.7109375" style="12" customWidth="1"/>
    <col min="11010" max="11010" width="5" style="12" customWidth="1"/>
    <col min="11011" max="11011" width="27.42578125" style="12" customWidth="1"/>
    <col min="11012" max="11015" width="19.140625" style="12" customWidth="1"/>
    <col min="11016" max="11016" width="27.42578125" style="12" customWidth="1"/>
    <col min="11017" max="11264" width="8.85546875" style="12"/>
    <col min="11265" max="11265" width="3.7109375" style="12" customWidth="1"/>
    <col min="11266" max="11266" width="5" style="12" customWidth="1"/>
    <col min="11267" max="11267" width="27.42578125" style="12" customWidth="1"/>
    <col min="11268" max="11271" width="19.140625" style="12" customWidth="1"/>
    <col min="11272" max="11272" width="27.42578125" style="12" customWidth="1"/>
    <col min="11273" max="11520" width="8.85546875" style="12"/>
    <col min="11521" max="11521" width="3.7109375" style="12" customWidth="1"/>
    <col min="11522" max="11522" width="5" style="12" customWidth="1"/>
    <col min="11523" max="11523" width="27.42578125" style="12" customWidth="1"/>
    <col min="11524" max="11527" width="19.140625" style="12" customWidth="1"/>
    <col min="11528" max="11528" width="27.42578125" style="12" customWidth="1"/>
    <col min="11529" max="11776" width="8.85546875" style="12"/>
    <col min="11777" max="11777" width="3.7109375" style="12" customWidth="1"/>
    <col min="11778" max="11778" width="5" style="12" customWidth="1"/>
    <col min="11779" max="11779" width="27.42578125" style="12" customWidth="1"/>
    <col min="11780" max="11783" width="19.140625" style="12" customWidth="1"/>
    <col min="11784" max="11784" width="27.42578125" style="12" customWidth="1"/>
    <col min="11785" max="12032" width="8.85546875" style="12"/>
    <col min="12033" max="12033" width="3.7109375" style="12" customWidth="1"/>
    <col min="12034" max="12034" width="5" style="12" customWidth="1"/>
    <col min="12035" max="12035" width="27.42578125" style="12" customWidth="1"/>
    <col min="12036" max="12039" width="19.140625" style="12" customWidth="1"/>
    <col min="12040" max="12040" width="27.42578125" style="12" customWidth="1"/>
    <col min="12041" max="12288" width="8.85546875" style="12"/>
    <col min="12289" max="12289" width="3.7109375" style="12" customWidth="1"/>
    <col min="12290" max="12290" width="5" style="12" customWidth="1"/>
    <col min="12291" max="12291" width="27.42578125" style="12" customWidth="1"/>
    <col min="12292" max="12295" width="19.140625" style="12" customWidth="1"/>
    <col min="12296" max="12296" width="27.42578125" style="12" customWidth="1"/>
    <col min="12297" max="12544" width="8.85546875" style="12"/>
    <col min="12545" max="12545" width="3.7109375" style="12" customWidth="1"/>
    <col min="12546" max="12546" width="5" style="12" customWidth="1"/>
    <col min="12547" max="12547" width="27.42578125" style="12" customWidth="1"/>
    <col min="12548" max="12551" width="19.140625" style="12" customWidth="1"/>
    <col min="12552" max="12552" width="27.42578125" style="12" customWidth="1"/>
    <col min="12553" max="12800" width="8.85546875" style="12"/>
    <col min="12801" max="12801" width="3.7109375" style="12" customWidth="1"/>
    <col min="12802" max="12802" width="5" style="12" customWidth="1"/>
    <col min="12803" max="12803" width="27.42578125" style="12" customWidth="1"/>
    <col min="12804" max="12807" width="19.140625" style="12" customWidth="1"/>
    <col min="12808" max="12808" width="27.42578125" style="12" customWidth="1"/>
    <col min="12809" max="13056" width="8.85546875" style="12"/>
    <col min="13057" max="13057" width="3.7109375" style="12" customWidth="1"/>
    <col min="13058" max="13058" width="5" style="12" customWidth="1"/>
    <col min="13059" max="13059" width="27.42578125" style="12" customWidth="1"/>
    <col min="13060" max="13063" width="19.140625" style="12" customWidth="1"/>
    <col min="13064" max="13064" width="27.42578125" style="12" customWidth="1"/>
    <col min="13065" max="13312" width="8.85546875" style="12"/>
    <col min="13313" max="13313" width="3.7109375" style="12" customWidth="1"/>
    <col min="13314" max="13314" width="5" style="12" customWidth="1"/>
    <col min="13315" max="13315" width="27.42578125" style="12" customWidth="1"/>
    <col min="13316" max="13319" width="19.140625" style="12" customWidth="1"/>
    <col min="13320" max="13320" width="27.42578125" style="12" customWidth="1"/>
    <col min="13321" max="13568" width="8.85546875" style="12"/>
    <col min="13569" max="13569" width="3.7109375" style="12" customWidth="1"/>
    <col min="13570" max="13570" width="5" style="12" customWidth="1"/>
    <col min="13571" max="13571" width="27.42578125" style="12" customWidth="1"/>
    <col min="13572" max="13575" width="19.140625" style="12" customWidth="1"/>
    <col min="13576" max="13576" width="27.42578125" style="12" customWidth="1"/>
    <col min="13577" max="13824" width="8.85546875" style="12"/>
    <col min="13825" max="13825" width="3.7109375" style="12" customWidth="1"/>
    <col min="13826" max="13826" width="5" style="12" customWidth="1"/>
    <col min="13827" max="13827" width="27.42578125" style="12" customWidth="1"/>
    <col min="13828" max="13831" width="19.140625" style="12" customWidth="1"/>
    <col min="13832" max="13832" width="27.42578125" style="12" customWidth="1"/>
    <col min="13833" max="14080" width="8.85546875" style="12"/>
    <col min="14081" max="14081" width="3.7109375" style="12" customWidth="1"/>
    <col min="14082" max="14082" width="5" style="12" customWidth="1"/>
    <col min="14083" max="14083" width="27.42578125" style="12" customWidth="1"/>
    <col min="14084" max="14087" width="19.140625" style="12" customWidth="1"/>
    <col min="14088" max="14088" width="27.42578125" style="12" customWidth="1"/>
    <col min="14089" max="14336" width="8.85546875" style="12"/>
    <col min="14337" max="14337" width="3.7109375" style="12" customWidth="1"/>
    <col min="14338" max="14338" width="5" style="12" customWidth="1"/>
    <col min="14339" max="14339" width="27.42578125" style="12" customWidth="1"/>
    <col min="14340" max="14343" width="19.140625" style="12" customWidth="1"/>
    <col min="14344" max="14344" width="27.42578125" style="12" customWidth="1"/>
    <col min="14345" max="14592" width="8.85546875" style="12"/>
    <col min="14593" max="14593" width="3.7109375" style="12" customWidth="1"/>
    <col min="14594" max="14594" width="5" style="12" customWidth="1"/>
    <col min="14595" max="14595" width="27.42578125" style="12" customWidth="1"/>
    <col min="14596" max="14599" width="19.140625" style="12" customWidth="1"/>
    <col min="14600" max="14600" width="27.42578125" style="12" customWidth="1"/>
    <col min="14601" max="14848" width="8.85546875" style="12"/>
    <col min="14849" max="14849" width="3.7109375" style="12" customWidth="1"/>
    <col min="14850" max="14850" width="5" style="12" customWidth="1"/>
    <col min="14851" max="14851" width="27.42578125" style="12" customWidth="1"/>
    <col min="14852" max="14855" width="19.140625" style="12" customWidth="1"/>
    <col min="14856" max="14856" width="27.42578125" style="12" customWidth="1"/>
    <col min="14857" max="15104" width="8.85546875" style="12"/>
    <col min="15105" max="15105" width="3.7109375" style="12" customWidth="1"/>
    <col min="15106" max="15106" width="5" style="12" customWidth="1"/>
    <col min="15107" max="15107" width="27.42578125" style="12" customWidth="1"/>
    <col min="15108" max="15111" width="19.140625" style="12" customWidth="1"/>
    <col min="15112" max="15112" width="27.42578125" style="12" customWidth="1"/>
    <col min="15113" max="15360" width="8.85546875" style="12"/>
    <col min="15361" max="15361" width="3.7109375" style="12" customWidth="1"/>
    <col min="15362" max="15362" width="5" style="12" customWidth="1"/>
    <col min="15363" max="15363" width="27.42578125" style="12" customWidth="1"/>
    <col min="15364" max="15367" width="19.140625" style="12" customWidth="1"/>
    <col min="15368" max="15368" width="27.42578125" style="12" customWidth="1"/>
    <col min="15369" max="15616" width="8.85546875" style="12"/>
    <col min="15617" max="15617" width="3.7109375" style="12" customWidth="1"/>
    <col min="15618" max="15618" width="5" style="12" customWidth="1"/>
    <col min="15619" max="15619" width="27.42578125" style="12" customWidth="1"/>
    <col min="15620" max="15623" width="19.140625" style="12" customWidth="1"/>
    <col min="15624" max="15624" width="27.42578125" style="12" customWidth="1"/>
    <col min="15625" max="15872" width="8.85546875" style="12"/>
    <col min="15873" max="15873" width="3.7109375" style="12" customWidth="1"/>
    <col min="15874" max="15874" width="5" style="12" customWidth="1"/>
    <col min="15875" max="15875" width="27.42578125" style="12" customWidth="1"/>
    <col min="15876" max="15879" width="19.140625" style="12" customWidth="1"/>
    <col min="15880" max="15880" width="27.42578125" style="12" customWidth="1"/>
    <col min="15881" max="16128" width="8.85546875" style="12"/>
    <col min="16129" max="16129" width="3.7109375" style="12" customWidth="1"/>
    <col min="16130" max="16130" width="5" style="12" customWidth="1"/>
    <col min="16131" max="16131" width="27.42578125" style="12" customWidth="1"/>
    <col min="16132" max="16135" width="19.140625" style="12" customWidth="1"/>
    <col min="16136" max="16136" width="27.42578125" style="12" customWidth="1"/>
    <col min="16137" max="16384" width="8.85546875" style="12"/>
  </cols>
  <sheetData>
    <row r="1" spans="1:10" x14ac:dyDescent="0.25">
      <c r="F1" s="13"/>
      <c r="G1" s="13"/>
    </row>
    <row r="2" spans="1:10" ht="20.25" customHeight="1" x14ac:dyDescent="0.25">
      <c r="F2" s="13"/>
      <c r="G2" s="13"/>
    </row>
    <row r="3" spans="1:10" ht="20.25" customHeight="1" x14ac:dyDescent="0.25">
      <c r="F3" s="15" t="s">
        <v>14</v>
      </c>
      <c r="G3" s="13"/>
    </row>
    <row r="4" spans="1:10" ht="20.25" customHeight="1" x14ac:dyDescent="0.25">
      <c r="F4" s="15"/>
      <c r="G4" s="15"/>
    </row>
    <row r="5" spans="1:10" ht="20.25" customHeight="1" x14ac:dyDescent="0.25">
      <c r="F5" s="135" t="s">
        <v>15</v>
      </c>
      <c r="G5" s="135"/>
    </row>
    <row r="6" spans="1:10" x14ac:dyDescent="0.25">
      <c r="F6" s="135"/>
      <c r="G6" s="135"/>
    </row>
    <row r="7" spans="1:10" ht="15" customHeight="1" x14ac:dyDescent="0.25">
      <c r="C7" s="16"/>
      <c r="D7" s="16"/>
      <c r="E7" s="16"/>
      <c r="F7" s="136" t="s">
        <v>16</v>
      </c>
      <c r="G7" s="136"/>
      <c r="H7" s="16"/>
    </row>
    <row r="8" spans="1:10" ht="15.75" thickBot="1" x14ac:dyDescent="0.3">
      <c r="C8" s="17"/>
      <c r="D8" s="17"/>
      <c r="E8" s="17"/>
      <c r="F8" s="18"/>
      <c r="G8" s="17"/>
      <c r="H8" s="17"/>
    </row>
    <row r="9" spans="1:10" ht="15.75" thickBot="1" x14ac:dyDescent="0.3">
      <c r="A9" s="19"/>
      <c r="B9" s="19"/>
      <c r="C9" s="19"/>
      <c r="D9" s="19"/>
      <c r="E9" s="19"/>
      <c r="F9" s="137" t="s">
        <v>17</v>
      </c>
      <c r="G9" s="138"/>
      <c r="H9" s="139"/>
      <c r="I9" s="92"/>
      <c r="J9" s="93"/>
    </row>
    <row r="10" spans="1:10" ht="15.75" thickBot="1" x14ac:dyDescent="0.3">
      <c r="A10" s="20" t="s">
        <v>18</v>
      </c>
      <c r="B10" s="20" t="s">
        <v>19</v>
      </c>
      <c r="C10" s="21" t="s">
        <v>20</v>
      </c>
      <c r="D10" s="22" t="s">
        <v>21</v>
      </c>
      <c r="E10" s="22" t="s">
        <v>22</v>
      </c>
      <c r="F10" s="23" t="s">
        <v>23</v>
      </c>
      <c r="G10" s="24" t="s">
        <v>24</v>
      </c>
      <c r="H10" s="25" t="s">
        <v>25</v>
      </c>
      <c r="I10" s="25" t="s">
        <v>66</v>
      </c>
      <c r="J10" s="25" t="s">
        <v>67</v>
      </c>
    </row>
    <row r="11" spans="1:10" x14ac:dyDescent="0.25">
      <c r="A11" s="26">
        <v>1</v>
      </c>
      <c r="B11" s="27">
        <v>27</v>
      </c>
      <c r="C11" s="28" t="s">
        <v>26</v>
      </c>
      <c r="D11" s="29">
        <v>78.33</v>
      </c>
      <c r="E11" s="29">
        <v>1</v>
      </c>
      <c r="F11" s="30">
        <v>3</v>
      </c>
      <c r="G11" s="31">
        <v>100</v>
      </c>
      <c r="H11" s="32">
        <f>F11+G11</f>
        <v>103</v>
      </c>
      <c r="I11" s="32">
        <v>1.2</v>
      </c>
      <c r="J11" s="32">
        <f t="shared" ref="J11:J25" si="0">PRODUCT(H11:I11)</f>
        <v>123.6</v>
      </c>
    </row>
    <row r="12" spans="1:10" x14ac:dyDescent="0.25">
      <c r="A12" s="26">
        <v>2</v>
      </c>
      <c r="B12" s="27">
        <v>16</v>
      </c>
      <c r="C12" s="33" t="s">
        <v>27</v>
      </c>
      <c r="D12" s="33">
        <v>78.67</v>
      </c>
      <c r="E12" s="33">
        <v>2</v>
      </c>
      <c r="F12" s="34">
        <v>4</v>
      </c>
      <c r="G12" s="35">
        <v>88</v>
      </c>
      <c r="H12" s="32">
        <f>F12+G12</f>
        <v>92</v>
      </c>
      <c r="I12" s="32">
        <v>1.2</v>
      </c>
      <c r="J12" s="32">
        <f t="shared" si="0"/>
        <v>110.39999999999999</v>
      </c>
    </row>
    <row r="13" spans="1:10" x14ac:dyDescent="0.25">
      <c r="A13" s="26">
        <v>3</v>
      </c>
      <c r="B13" s="27">
        <v>1</v>
      </c>
      <c r="C13" s="33" t="s">
        <v>28</v>
      </c>
      <c r="D13" s="33">
        <v>83.33</v>
      </c>
      <c r="E13" s="29">
        <v>3</v>
      </c>
      <c r="F13" s="30">
        <v>10</v>
      </c>
      <c r="G13" s="31">
        <v>78</v>
      </c>
      <c r="H13" s="32">
        <f>F13+G13</f>
        <v>88</v>
      </c>
      <c r="I13" s="32">
        <v>1</v>
      </c>
      <c r="J13" s="32">
        <f t="shared" si="0"/>
        <v>88</v>
      </c>
    </row>
    <row r="14" spans="1:10" x14ac:dyDescent="0.25">
      <c r="A14" s="26">
        <v>4</v>
      </c>
      <c r="B14" s="27">
        <v>31</v>
      </c>
      <c r="C14" s="36" t="s">
        <v>29</v>
      </c>
      <c r="D14" s="36">
        <v>74</v>
      </c>
      <c r="E14" s="37">
        <v>4</v>
      </c>
      <c r="F14" s="34">
        <v>3</v>
      </c>
      <c r="G14" s="35">
        <v>69</v>
      </c>
      <c r="H14" s="32">
        <f>F14+G14</f>
        <v>72</v>
      </c>
      <c r="I14" s="32">
        <v>1.2</v>
      </c>
      <c r="J14" s="32">
        <f t="shared" si="0"/>
        <v>86.399999999999991</v>
      </c>
    </row>
    <row r="15" spans="1:10" x14ac:dyDescent="0.25">
      <c r="A15" s="26">
        <v>5</v>
      </c>
      <c r="B15" s="27">
        <v>25</v>
      </c>
      <c r="C15" s="36" t="s">
        <v>30</v>
      </c>
      <c r="D15" s="36">
        <v>82</v>
      </c>
      <c r="E15" s="29">
        <v>5</v>
      </c>
      <c r="F15" s="34">
        <v>8</v>
      </c>
      <c r="G15" s="38">
        <v>60</v>
      </c>
      <c r="H15" s="32">
        <f>F15+G15</f>
        <v>68</v>
      </c>
      <c r="I15" s="32">
        <v>1.2</v>
      </c>
      <c r="J15" s="32">
        <f t="shared" si="0"/>
        <v>81.599999999999994</v>
      </c>
    </row>
    <row r="16" spans="1:10" x14ac:dyDescent="0.25">
      <c r="A16" s="26">
        <v>6</v>
      </c>
      <c r="B16" s="27">
        <v>34</v>
      </c>
      <c r="C16" s="33" t="s">
        <v>31</v>
      </c>
      <c r="D16" s="33">
        <v>79.33</v>
      </c>
      <c r="E16" s="33">
        <v>8</v>
      </c>
      <c r="F16" s="30">
        <v>6</v>
      </c>
      <c r="G16" s="39">
        <v>60</v>
      </c>
      <c r="H16" s="32">
        <f>SUM(F16,G16)</f>
        <v>66</v>
      </c>
      <c r="I16" s="32">
        <v>1.2</v>
      </c>
      <c r="J16" s="32">
        <f t="shared" si="0"/>
        <v>79.2</v>
      </c>
    </row>
    <row r="17" spans="1:10" x14ac:dyDescent="0.25">
      <c r="A17" s="26">
        <v>7</v>
      </c>
      <c r="B17" s="27">
        <v>21</v>
      </c>
      <c r="C17" s="33" t="s">
        <v>32</v>
      </c>
      <c r="D17" s="33">
        <v>74.67</v>
      </c>
      <c r="E17" s="33">
        <v>6</v>
      </c>
      <c r="F17" s="34">
        <v>3</v>
      </c>
      <c r="G17" s="40">
        <v>60</v>
      </c>
      <c r="H17" s="32">
        <f>F17+G17</f>
        <v>63</v>
      </c>
      <c r="I17" s="32">
        <v>1.2</v>
      </c>
      <c r="J17" s="32">
        <f t="shared" si="0"/>
        <v>75.599999999999994</v>
      </c>
    </row>
    <row r="18" spans="1:10" x14ac:dyDescent="0.25">
      <c r="A18" s="26">
        <v>8</v>
      </c>
      <c r="B18" s="27">
        <v>22</v>
      </c>
      <c r="C18" s="33" t="s">
        <v>33</v>
      </c>
      <c r="D18" s="41">
        <v>68.66</v>
      </c>
      <c r="E18" s="33">
        <v>7</v>
      </c>
      <c r="F18" s="30">
        <v>2</v>
      </c>
      <c r="G18" s="30">
        <v>60</v>
      </c>
      <c r="H18" s="32">
        <f>SUM(F18,G18)</f>
        <v>62</v>
      </c>
      <c r="I18" s="32">
        <v>1.2</v>
      </c>
      <c r="J18" s="32">
        <f t="shared" si="0"/>
        <v>74.399999999999991</v>
      </c>
    </row>
    <row r="19" spans="1:10" x14ac:dyDescent="0.25">
      <c r="A19" s="26">
        <v>9</v>
      </c>
      <c r="B19" s="27">
        <v>14</v>
      </c>
      <c r="C19" s="33" t="s">
        <v>34</v>
      </c>
      <c r="D19" s="33">
        <v>71</v>
      </c>
      <c r="E19" s="33">
        <v>9</v>
      </c>
      <c r="F19" s="30">
        <v>3</v>
      </c>
      <c r="G19" s="30">
        <v>50</v>
      </c>
      <c r="H19" s="32">
        <f>F19+G19</f>
        <v>53</v>
      </c>
      <c r="I19" s="32">
        <v>1.2</v>
      </c>
      <c r="J19" s="32">
        <f t="shared" si="0"/>
        <v>63.599999999999994</v>
      </c>
    </row>
    <row r="20" spans="1:10" x14ac:dyDescent="0.25">
      <c r="A20" s="26">
        <v>10</v>
      </c>
      <c r="B20" s="27">
        <v>42</v>
      </c>
      <c r="C20" s="33" t="s">
        <v>35</v>
      </c>
      <c r="D20" s="41">
        <v>68.67</v>
      </c>
      <c r="E20" s="33">
        <v>10</v>
      </c>
      <c r="F20" s="30">
        <v>2</v>
      </c>
      <c r="G20" s="30">
        <v>50</v>
      </c>
      <c r="H20" s="32">
        <f>SUM(F20,G20)</f>
        <v>52</v>
      </c>
      <c r="I20" s="32">
        <v>1.2</v>
      </c>
      <c r="J20" s="32">
        <f t="shared" si="0"/>
        <v>62.4</v>
      </c>
    </row>
    <row r="21" spans="1:10" x14ac:dyDescent="0.25">
      <c r="A21" s="26">
        <v>11</v>
      </c>
      <c r="B21" s="27">
        <v>35</v>
      </c>
      <c r="C21" s="33" t="s">
        <v>36</v>
      </c>
      <c r="D21" s="33">
        <v>62.33</v>
      </c>
      <c r="E21" s="33">
        <v>11</v>
      </c>
      <c r="F21" s="30">
        <v>2</v>
      </c>
      <c r="G21" s="30">
        <v>50</v>
      </c>
      <c r="H21" s="32">
        <f>SUM(F21,G21)</f>
        <v>52</v>
      </c>
      <c r="I21" s="32">
        <v>1.2</v>
      </c>
      <c r="J21" s="32">
        <f t="shared" si="0"/>
        <v>62.4</v>
      </c>
    </row>
    <row r="22" spans="1:10" x14ac:dyDescent="0.25">
      <c r="A22" s="26">
        <v>12</v>
      </c>
      <c r="B22" s="27">
        <v>39</v>
      </c>
      <c r="C22" s="33" t="s">
        <v>37</v>
      </c>
      <c r="D22" s="33">
        <v>60.33</v>
      </c>
      <c r="E22" s="33">
        <v>12</v>
      </c>
      <c r="F22" s="30">
        <v>2</v>
      </c>
      <c r="G22" s="30">
        <v>50</v>
      </c>
      <c r="H22" s="32">
        <f>SUM(F22,G22)</f>
        <v>52</v>
      </c>
      <c r="I22" s="32">
        <v>1.2</v>
      </c>
      <c r="J22" s="32">
        <f t="shared" si="0"/>
        <v>62.4</v>
      </c>
    </row>
    <row r="23" spans="1:10" x14ac:dyDescent="0.25">
      <c r="A23" s="26">
        <v>13</v>
      </c>
      <c r="B23" s="27">
        <v>30</v>
      </c>
      <c r="C23" s="33" t="s">
        <v>38</v>
      </c>
      <c r="D23" s="33">
        <v>0</v>
      </c>
      <c r="E23" s="33">
        <v>13</v>
      </c>
      <c r="F23" s="30">
        <v>0</v>
      </c>
      <c r="G23" s="30">
        <v>1</v>
      </c>
      <c r="H23" s="32">
        <f>F23+G23</f>
        <v>1</v>
      </c>
      <c r="I23" s="32">
        <v>1.2</v>
      </c>
      <c r="J23" s="32">
        <f t="shared" si="0"/>
        <v>1.2</v>
      </c>
    </row>
    <row r="24" spans="1:10" x14ac:dyDescent="0.25">
      <c r="A24" s="26">
        <v>14</v>
      </c>
      <c r="B24" s="27">
        <v>45</v>
      </c>
      <c r="C24" s="33" t="s">
        <v>39</v>
      </c>
      <c r="D24" s="33">
        <v>0</v>
      </c>
      <c r="E24" s="33">
        <v>14</v>
      </c>
      <c r="F24" s="42">
        <v>0</v>
      </c>
      <c r="G24" s="30">
        <v>1</v>
      </c>
      <c r="H24" s="32">
        <f>SUM(F24,G24)</f>
        <v>1</v>
      </c>
      <c r="I24" s="32">
        <v>1.2</v>
      </c>
      <c r="J24" s="32">
        <f t="shared" si="0"/>
        <v>1.2</v>
      </c>
    </row>
    <row r="25" spans="1:10" x14ac:dyDescent="0.25">
      <c r="A25" s="26">
        <v>15</v>
      </c>
      <c r="B25" s="27">
        <v>26</v>
      </c>
      <c r="C25" s="33" t="s">
        <v>40</v>
      </c>
      <c r="D25" s="33">
        <v>0</v>
      </c>
      <c r="E25" s="33">
        <v>15</v>
      </c>
      <c r="F25" s="30">
        <v>0</v>
      </c>
      <c r="G25" s="30">
        <v>0</v>
      </c>
      <c r="H25" s="32">
        <f>F25+G25</f>
        <v>0</v>
      </c>
      <c r="I25" s="32">
        <v>1.2</v>
      </c>
      <c r="J25" s="32">
        <f t="shared" si="0"/>
        <v>0</v>
      </c>
    </row>
    <row r="27" spans="1:10" x14ac:dyDescent="0.25">
      <c r="C27" s="43"/>
    </row>
  </sheetData>
  <mergeCells count="3">
    <mergeCell ref="F5:G6"/>
    <mergeCell ref="F7:G7"/>
    <mergeCell ref="F9:H9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J14" sqref="J14"/>
    </sheetView>
  </sheetViews>
  <sheetFormatPr defaultColWidth="8.85546875" defaultRowHeight="15" x14ac:dyDescent="0.25"/>
  <cols>
    <col min="1" max="2" width="5.140625" style="48" customWidth="1"/>
    <col min="3" max="3" width="5.140625" style="50" customWidth="1"/>
    <col min="4" max="4" width="25.42578125" style="48" customWidth="1"/>
    <col min="5" max="5" width="11.140625" style="47" customWidth="1"/>
    <col min="6" max="6" width="11.140625" style="48" customWidth="1"/>
    <col min="7" max="8" width="15.7109375" style="48" customWidth="1"/>
    <col min="9" max="9" width="11.140625" style="48" customWidth="1"/>
    <col min="10" max="10" width="11.140625" style="50" customWidth="1"/>
    <col min="11" max="11" width="12.85546875" style="48" customWidth="1"/>
    <col min="12" max="16384" width="8.85546875" style="48"/>
  </cols>
  <sheetData>
    <row r="1" spans="1:11" ht="22.5" x14ac:dyDescent="0.35">
      <c r="A1" s="44" t="s">
        <v>41</v>
      </c>
      <c r="B1" s="45"/>
      <c r="C1" s="46"/>
      <c r="D1" s="45"/>
      <c r="F1" s="45"/>
      <c r="G1" s="45"/>
      <c r="H1" s="45"/>
      <c r="I1" s="45"/>
      <c r="J1" s="46"/>
    </row>
    <row r="2" spans="1:11" ht="15.75" thickBot="1" x14ac:dyDescent="0.3">
      <c r="A2" s="49"/>
    </row>
    <row r="3" spans="1:11" ht="30" customHeight="1" thickTop="1" x14ac:dyDescent="0.25">
      <c r="A3" s="51" t="s">
        <v>6</v>
      </c>
      <c r="B3" s="51" t="s">
        <v>42</v>
      </c>
      <c r="C3" s="52" t="s">
        <v>43</v>
      </c>
      <c r="D3" s="51" t="s">
        <v>44</v>
      </c>
      <c r="E3" s="51" t="s">
        <v>45</v>
      </c>
      <c r="F3" s="53" t="s">
        <v>8</v>
      </c>
      <c r="G3" s="54" t="s">
        <v>46</v>
      </c>
      <c r="H3" s="55" t="s">
        <v>47</v>
      </c>
      <c r="I3" s="56" t="s">
        <v>48</v>
      </c>
      <c r="J3" s="57" t="s">
        <v>49</v>
      </c>
      <c r="K3" s="58" t="s">
        <v>50</v>
      </c>
    </row>
    <row r="4" spans="1:11" ht="15" customHeight="1" x14ac:dyDescent="0.25">
      <c r="A4" s="59">
        <v>1</v>
      </c>
      <c r="B4" s="59">
        <v>32</v>
      </c>
      <c r="C4" s="60" t="s">
        <v>51</v>
      </c>
      <c r="D4" s="61" t="s">
        <v>28</v>
      </c>
      <c r="E4" s="62">
        <v>91</v>
      </c>
      <c r="F4" s="63">
        <v>1</v>
      </c>
      <c r="G4" s="64">
        <v>10</v>
      </c>
      <c r="H4" s="65">
        <v>100</v>
      </c>
      <c r="I4" s="66">
        <f t="shared" ref="I4:I23" si="0">SUM(G4:H4)</f>
        <v>110</v>
      </c>
      <c r="J4" s="67">
        <v>1.2</v>
      </c>
      <c r="K4" s="68">
        <f>I4*J4</f>
        <v>132</v>
      </c>
    </row>
    <row r="5" spans="1:11" ht="15" customHeight="1" x14ac:dyDescent="0.25">
      <c r="A5" s="59">
        <v>2</v>
      </c>
      <c r="B5" s="59">
        <v>6</v>
      </c>
      <c r="C5" s="69" t="s">
        <v>52</v>
      </c>
      <c r="D5" s="59" t="s">
        <v>53</v>
      </c>
      <c r="E5" s="70">
        <v>68.2</v>
      </c>
      <c r="F5" s="71">
        <v>2</v>
      </c>
      <c r="G5" s="72">
        <v>3</v>
      </c>
      <c r="H5" s="73">
        <v>88</v>
      </c>
      <c r="I5" s="66">
        <f t="shared" si="0"/>
        <v>91</v>
      </c>
      <c r="J5" s="74">
        <v>1</v>
      </c>
      <c r="K5" s="75">
        <f t="shared" ref="K5:K23" si="1">I5*J5</f>
        <v>91</v>
      </c>
    </row>
    <row r="6" spans="1:11" ht="15" customHeight="1" x14ac:dyDescent="0.25">
      <c r="A6" s="59">
        <v>3</v>
      </c>
      <c r="B6" s="59">
        <v>22</v>
      </c>
      <c r="C6" s="60" t="s">
        <v>54</v>
      </c>
      <c r="D6" s="61" t="s">
        <v>33</v>
      </c>
      <c r="E6" s="76">
        <v>81.3</v>
      </c>
      <c r="F6" s="63">
        <v>6</v>
      </c>
      <c r="G6" s="64">
        <v>8</v>
      </c>
      <c r="H6" s="65">
        <v>60</v>
      </c>
      <c r="I6" s="66">
        <f t="shared" si="0"/>
        <v>68</v>
      </c>
      <c r="J6" s="67">
        <v>1.2</v>
      </c>
      <c r="K6" s="68">
        <f t="shared" si="1"/>
        <v>81.599999999999994</v>
      </c>
    </row>
    <row r="7" spans="1:11" ht="15" customHeight="1" x14ac:dyDescent="0.25">
      <c r="A7" s="59">
        <v>4</v>
      </c>
      <c r="B7" s="59">
        <v>15</v>
      </c>
      <c r="C7" s="77" t="s">
        <v>52</v>
      </c>
      <c r="D7" s="61" t="s">
        <v>55</v>
      </c>
      <c r="E7" s="70">
        <v>66.2</v>
      </c>
      <c r="F7" s="63">
        <v>3</v>
      </c>
      <c r="G7" s="64">
        <v>2</v>
      </c>
      <c r="H7" s="65">
        <v>78</v>
      </c>
      <c r="I7" s="66">
        <f t="shared" si="0"/>
        <v>80</v>
      </c>
      <c r="J7" s="78">
        <v>1</v>
      </c>
      <c r="K7" s="75">
        <f t="shared" si="1"/>
        <v>80</v>
      </c>
    </row>
    <row r="8" spans="1:11" ht="15" customHeight="1" x14ac:dyDescent="0.25">
      <c r="A8" s="59">
        <v>5</v>
      </c>
      <c r="B8" s="59">
        <v>23</v>
      </c>
      <c r="C8" s="60" t="s">
        <v>54</v>
      </c>
      <c r="D8" s="61" t="s">
        <v>34</v>
      </c>
      <c r="E8" s="79">
        <v>71.5</v>
      </c>
      <c r="F8" s="63">
        <v>5</v>
      </c>
      <c r="G8" s="64">
        <v>3</v>
      </c>
      <c r="H8" s="65">
        <v>60</v>
      </c>
      <c r="I8" s="66">
        <f t="shared" si="0"/>
        <v>63</v>
      </c>
      <c r="J8" s="67">
        <v>1.2</v>
      </c>
      <c r="K8" s="80">
        <f t="shared" si="1"/>
        <v>75.599999999999994</v>
      </c>
    </row>
    <row r="9" spans="1:11" ht="15" customHeight="1" x14ac:dyDescent="0.25">
      <c r="A9" s="59">
        <v>6</v>
      </c>
      <c r="B9" s="59">
        <v>1</v>
      </c>
      <c r="C9" s="77" t="s">
        <v>52</v>
      </c>
      <c r="D9" s="61" t="s">
        <v>56</v>
      </c>
      <c r="E9" s="76">
        <v>74.8</v>
      </c>
      <c r="F9" s="63">
        <v>4</v>
      </c>
      <c r="G9" s="64">
        <v>3</v>
      </c>
      <c r="H9" s="65">
        <v>69</v>
      </c>
      <c r="I9" s="66">
        <f t="shared" si="0"/>
        <v>72</v>
      </c>
      <c r="J9" s="78">
        <v>1</v>
      </c>
      <c r="K9" s="80">
        <f t="shared" si="1"/>
        <v>72</v>
      </c>
    </row>
    <row r="10" spans="1:11" ht="15" customHeight="1" x14ac:dyDescent="0.25">
      <c r="A10" s="59">
        <v>7</v>
      </c>
      <c r="B10" s="59">
        <v>34</v>
      </c>
      <c r="C10" s="60" t="s">
        <v>54</v>
      </c>
      <c r="D10" s="61" t="s">
        <v>27</v>
      </c>
      <c r="E10" s="70">
        <v>78</v>
      </c>
      <c r="F10" s="63">
        <v>10</v>
      </c>
      <c r="G10" s="64">
        <v>6</v>
      </c>
      <c r="H10" s="65">
        <v>50</v>
      </c>
      <c r="I10" s="66">
        <f t="shared" si="0"/>
        <v>56</v>
      </c>
      <c r="J10" s="67">
        <v>1.2</v>
      </c>
      <c r="K10" s="80">
        <f t="shared" si="1"/>
        <v>67.2</v>
      </c>
    </row>
    <row r="11" spans="1:11" ht="15" customHeight="1" x14ac:dyDescent="0.25">
      <c r="A11" s="59">
        <v>8</v>
      </c>
      <c r="B11" s="59">
        <v>8</v>
      </c>
      <c r="C11" s="69" t="s">
        <v>52</v>
      </c>
      <c r="D11" s="61" t="s">
        <v>57</v>
      </c>
      <c r="E11" s="76">
        <v>69.5</v>
      </c>
      <c r="F11" s="63">
        <v>7</v>
      </c>
      <c r="G11" s="64">
        <v>3</v>
      </c>
      <c r="H11" s="65">
        <v>60</v>
      </c>
      <c r="I11" s="66">
        <f t="shared" si="0"/>
        <v>63</v>
      </c>
      <c r="J11" s="74">
        <v>1</v>
      </c>
      <c r="K11" s="68">
        <f t="shared" si="1"/>
        <v>63</v>
      </c>
    </row>
    <row r="12" spans="1:11" ht="15" customHeight="1" x14ac:dyDescent="0.25">
      <c r="A12" s="59">
        <v>9</v>
      </c>
      <c r="B12" s="59">
        <v>27</v>
      </c>
      <c r="C12" s="60" t="s">
        <v>54</v>
      </c>
      <c r="D12" s="61" t="s">
        <v>32</v>
      </c>
      <c r="E12" s="70">
        <v>61.3</v>
      </c>
      <c r="F12" s="63">
        <v>14</v>
      </c>
      <c r="G12" s="64">
        <v>2</v>
      </c>
      <c r="H12" s="65">
        <v>50</v>
      </c>
      <c r="I12" s="66">
        <f t="shared" si="0"/>
        <v>52</v>
      </c>
      <c r="J12" s="67">
        <v>1.2</v>
      </c>
      <c r="K12" s="75">
        <f t="shared" si="1"/>
        <v>62.4</v>
      </c>
    </row>
    <row r="13" spans="1:11" ht="15" customHeight="1" x14ac:dyDescent="0.25">
      <c r="A13" s="59">
        <v>10</v>
      </c>
      <c r="B13" s="59">
        <v>3</v>
      </c>
      <c r="C13" s="69" t="s">
        <v>52</v>
      </c>
      <c r="D13" s="61" t="s">
        <v>58</v>
      </c>
      <c r="E13" s="70">
        <v>58.8</v>
      </c>
      <c r="F13" s="63">
        <v>8</v>
      </c>
      <c r="G13" s="64">
        <v>2</v>
      </c>
      <c r="H13" s="65">
        <v>60</v>
      </c>
      <c r="I13" s="66">
        <f t="shared" si="0"/>
        <v>62</v>
      </c>
      <c r="J13" s="74">
        <v>1</v>
      </c>
      <c r="K13" s="68">
        <f t="shared" si="1"/>
        <v>62</v>
      </c>
    </row>
    <row r="14" spans="1:11" ht="15" customHeight="1" x14ac:dyDescent="0.25">
      <c r="A14" s="59">
        <v>11</v>
      </c>
      <c r="B14" s="59">
        <v>37</v>
      </c>
      <c r="C14" s="60" t="s">
        <v>54</v>
      </c>
      <c r="D14" s="61" t="s">
        <v>29</v>
      </c>
      <c r="E14" s="76">
        <v>51.3</v>
      </c>
      <c r="F14" s="63">
        <v>9</v>
      </c>
      <c r="G14" s="64">
        <v>1</v>
      </c>
      <c r="H14" s="65">
        <v>50</v>
      </c>
      <c r="I14" s="66">
        <f t="shared" si="0"/>
        <v>51</v>
      </c>
      <c r="J14" s="67">
        <v>1.2</v>
      </c>
      <c r="K14" s="75">
        <f t="shared" si="1"/>
        <v>61.199999999999996</v>
      </c>
    </row>
    <row r="15" spans="1:11" ht="15" customHeight="1" x14ac:dyDescent="0.25">
      <c r="A15" s="59">
        <v>12</v>
      </c>
      <c r="B15" s="59">
        <v>4</v>
      </c>
      <c r="C15" s="77" t="s">
        <v>52</v>
      </c>
      <c r="D15" s="61" t="s">
        <v>59</v>
      </c>
      <c r="E15" s="70">
        <v>76.2</v>
      </c>
      <c r="F15" s="63">
        <v>11</v>
      </c>
      <c r="G15" s="64">
        <v>4</v>
      </c>
      <c r="H15" s="65">
        <v>50</v>
      </c>
      <c r="I15" s="66">
        <f t="shared" si="0"/>
        <v>54</v>
      </c>
      <c r="J15" s="78">
        <v>1</v>
      </c>
      <c r="K15" s="68">
        <f t="shared" si="1"/>
        <v>54</v>
      </c>
    </row>
    <row r="16" spans="1:11" ht="15" customHeight="1" x14ac:dyDescent="0.25">
      <c r="A16" s="59">
        <v>13</v>
      </c>
      <c r="B16" s="59">
        <v>11</v>
      </c>
      <c r="C16" s="69" t="s">
        <v>52</v>
      </c>
      <c r="D16" s="61" t="s">
        <v>30</v>
      </c>
      <c r="E16" s="62">
        <v>67</v>
      </c>
      <c r="F16" s="63">
        <v>12</v>
      </c>
      <c r="G16" s="64">
        <v>2</v>
      </c>
      <c r="H16" s="65">
        <v>50</v>
      </c>
      <c r="I16" s="66">
        <f t="shared" si="0"/>
        <v>52</v>
      </c>
      <c r="J16" s="74">
        <v>1</v>
      </c>
      <c r="K16" s="75">
        <f t="shared" si="1"/>
        <v>52</v>
      </c>
    </row>
    <row r="17" spans="1:11" ht="15" customHeight="1" x14ac:dyDescent="0.25">
      <c r="A17" s="59">
        <v>14</v>
      </c>
      <c r="B17" s="59">
        <v>7</v>
      </c>
      <c r="C17" s="77" t="s">
        <v>52</v>
      </c>
      <c r="D17" s="59" t="s">
        <v>60</v>
      </c>
      <c r="E17" s="70">
        <v>64</v>
      </c>
      <c r="F17" s="71">
        <v>13</v>
      </c>
      <c r="G17" s="72">
        <v>2</v>
      </c>
      <c r="H17" s="73">
        <v>50</v>
      </c>
      <c r="I17" s="66">
        <f t="shared" si="0"/>
        <v>52</v>
      </c>
      <c r="J17" s="78">
        <v>1</v>
      </c>
      <c r="K17" s="68">
        <f t="shared" si="1"/>
        <v>52</v>
      </c>
    </row>
    <row r="18" spans="1:11" ht="15" customHeight="1" x14ac:dyDescent="0.25">
      <c r="A18" s="59">
        <v>15</v>
      </c>
      <c r="B18" s="59">
        <v>9</v>
      </c>
      <c r="C18" s="69" t="s">
        <v>52</v>
      </c>
      <c r="D18" s="60" t="s">
        <v>61</v>
      </c>
      <c r="E18" s="70">
        <v>56.8</v>
      </c>
      <c r="F18" s="81">
        <v>15</v>
      </c>
      <c r="G18" s="82">
        <v>2</v>
      </c>
      <c r="H18" s="83">
        <v>50</v>
      </c>
      <c r="I18" s="66">
        <f t="shared" si="0"/>
        <v>52</v>
      </c>
      <c r="J18" s="74">
        <v>1</v>
      </c>
      <c r="K18" s="75">
        <f t="shared" si="1"/>
        <v>52</v>
      </c>
    </row>
    <row r="19" spans="1:11" ht="15" customHeight="1" x14ac:dyDescent="0.25">
      <c r="A19" s="59">
        <v>16</v>
      </c>
      <c r="B19" s="59">
        <v>5</v>
      </c>
      <c r="C19" s="69" t="s">
        <v>52</v>
      </c>
      <c r="D19" s="61" t="s">
        <v>62</v>
      </c>
      <c r="E19" s="76">
        <v>56.5</v>
      </c>
      <c r="F19" s="63">
        <v>16</v>
      </c>
      <c r="G19" s="64">
        <v>2</v>
      </c>
      <c r="H19" s="65">
        <v>50</v>
      </c>
      <c r="I19" s="66">
        <f t="shared" si="0"/>
        <v>52</v>
      </c>
      <c r="J19" s="74">
        <v>1</v>
      </c>
      <c r="K19" s="80">
        <f t="shared" si="1"/>
        <v>52</v>
      </c>
    </row>
    <row r="20" spans="1:11" ht="15" customHeight="1" x14ac:dyDescent="0.25">
      <c r="A20" s="59">
        <v>17</v>
      </c>
      <c r="B20" s="59">
        <v>36</v>
      </c>
      <c r="C20" s="60" t="s">
        <v>54</v>
      </c>
      <c r="D20" s="61" t="s">
        <v>26</v>
      </c>
      <c r="E20" s="70">
        <v>56</v>
      </c>
      <c r="F20" s="63">
        <v>17</v>
      </c>
      <c r="G20" s="64">
        <v>2</v>
      </c>
      <c r="H20" s="65">
        <v>25</v>
      </c>
      <c r="I20" s="66">
        <f t="shared" si="0"/>
        <v>27</v>
      </c>
      <c r="J20" s="67">
        <v>1.2</v>
      </c>
      <c r="K20" s="68">
        <f t="shared" si="1"/>
        <v>32.4</v>
      </c>
    </row>
    <row r="21" spans="1:11" ht="15" customHeight="1" x14ac:dyDescent="0.25">
      <c r="A21" s="59">
        <v>18</v>
      </c>
      <c r="B21" s="59">
        <v>21</v>
      </c>
      <c r="C21" s="60" t="s">
        <v>54</v>
      </c>
      <c r="D21" s="61" t="s">
        <v>63</v>
      </c>
      <c r="E21" s="70">
        <v>50.7</v>
      </c>
      <c r="F21" s="63">
        <v>18</v>
      </c>
      <c r="G21" s="64">
        <v>1</v>
      </c>
      <c r="H21" s="65">
        <v>25</v>
      </c>
      <c r="I21" s="66">
        <f t="shared" si="0"/>
        <v>26</v>
      </c>
      <c r="J21" s="67">
        <v>1.2</v>
      </c>
      <c r="K21" s="75">
        <f t="shared" si="1"/>
        <v>31.2</v>
      </c>
    </row>
    <row r="22" spans="1:11" ht="15" customHeight="1" x14ac:dyDescent="0.25">
      <c r="A22" s="59">
        <v>19</v>
      </c>
      <c r="B22" s="59">
        <v>26</v>
      </c>
      <c r="C22" s="60" t="s">
        <v>54</v>
      </c>
      <c r="D22" s="61" t="s">
        <v>40</v>
      </c>
      <c r="E22" s="84">
        <v>31</v>
      </c>
      <c r="F22" s="63">
        <v>19</v>
      </c>
      <c r="G22" s="64">
        <v>1</v>
      </c>
      <c r="H22" s="65">
        <v>25</v>
      </c>
      <c r="I22" s="66">
        <f t="shared" si="0"/>
        <v>26</v>
      </c>
      <c r="J22" s="67">
        <v>1.2</v>
      </c>
      <c r="K22" s="75">
        <f t="shared" si="1"/>
        <v>31.2</v>
      </c>
    </row>
    <row r="23" spans="1:11" ht="15.75" customHeight="1" thickBot="1" x14ac:dyDescent="0.3">
      <c r="A23" s="59">
        <v>20</v>
      </c>
      <c r="B23" s="59">
        <v>12</v>
      </c>
      <c r="C23" s="69" t="s">
        <v>52</v>
      </c>
      <c r="D23" s="85" t="s">
        <v>64</v>
      </c>
      <c r="E23" s="86">
        <v>0</v>
      </c>
      <c r="F23" s="81">
        <v>0</v>
      </c>
      <c r="G23" s="87">
        <v>1</v>
      </c>
      <c r="H23" s="88">
        <v>0</v>
      </c>
      <c r="I23" s="89">
        <f t="shared" si="0"/>
        <v>1</v>
      </c>
      <c r="J23" s="90">
        <v>1</v>
      </c>
      <c r="K23" s="91">
        <f t="shared" si="1"/>
        <v>1</v>
      </c>
    </row>
    <row r="24" spans="1:11" x14ac:dyDescent="0.25">
      <c r="C24" s="48"/>
      <c r="J24" s="48"/>
    </row>
    <row r="25" spans="1:11" x14ac:dyDescent="0.25">
      <c r="C25" s="48"/>
      <c r="J25" s="48"/>
    </row>
    <row r="26" spans="1:11" x14ac:dyDescent="0.25">
      <c r="C26" s="48"/>
      <c r="J26" s="48"/>
    </row>
    <row r="27" spans="1:11" x14ac:dyDescent="0.25">
      <c r="C27" s="48"/>
      <c r="J27" s="48"/>
    </row>
    <row r="28" spans="1:11" x14ac:dyDescent="0.25">
      <c r="C28" s="48"/>
      <c r="J28" s="48"/>
    </row>
    <row r="29" spans="1:11" x14ac:dyDescent="0.25">
      <c r="C29" s="48"/>
      <c r="J29" s="48"/>
    </row>
    <row r="30" spans="1:11" x14ac:dyDescent="0.25">
      <c r="C30" s="48"/>
      <c r="J30" s="48"/>
    </row>
    <row r="31" spans="1:11" x14ac:dyDescent="0.25">
      <c r="C31" s="48"/>
      <c r="J31" s="48"/>
    </row>
    <row r="32" spans="1:11" x14ac:dyDescent="0.25">
      <c r="C32" s="48"/>
      <c r="J32" s="48"/>
    </row>
    <row r="33" spans="3:10" x14ac:dyDescent="0.25">
      <c r="C33" s="48"/>
      <c r="J33" s="48"/>
    </row>
    <row r="34" spans="3:10" x14ac:dyDescent="0.25">
      <c r="C34" s="48"/>
      <c r="J34" s="48"/>
    </row>
    <row r="35" spans="3:10" x14ac:dyDescent="0.25">
      <c r="C35" s="48"/>
      <c r="J35" s="48"/>
    </row>
    <row r="36" spans="3:10" x14ac:dyDescent="0.25">
      <c r="C36" s="48"/>
      <c r="J36" s="48"/>
    </row>
    <row r="37" spans="3:10" x14ac:dyDescent="0.25">
      <c r="C37" s="48"/>
      <c r="J37" s="48"/>
    </row>
  </sheetData>
  <pageMargins left="0.25" right="0.25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29" sqref="I29"/>
    </sheetView>
  </sheetViews>
  <sheetFormatPr defaultColWidth="8.85546875" defaultRowHeight="15" x14ac:dyDescent="0.25"/>
  <cols>
    <col min="1" max="2" width="5.140625" style="48" customWidth="1"/>
    <col min="3" max="3" width="5.140625" style="50" customWidth="1"/>
    <col min="4" max="4" width="25.42578125" style="48" customWidth="1"/>
    <col min="5" max="5" width="11.140625" style="47" customWidth="1"/>
    <col min="6" max="6" width="11.140625" style="48" customWidth="1"/>
    <col min="7" max="8" width="15.7109375" style="48" customWidth="1"/>
    <col min="9" max="9" width="11.140625" style="48" customWidth="1"/>
    <col min="10" max="10" width="11.140625" style="50" customWidth="1"/>
    <col min="11" max="11" width="12.85546875" style="48" customWidth="1"/>
    <col min="12" max="14" width="8.85546875" style="48"/>
    <col min="15" max="15" width="24.42578125" style="48" customWidth="1"/>
    <col min="16" max="16384" width="8.85546875" style="48"/>
  </cols>
  <sheetData>
    <row r="1" spans="1:11" ht="22.5" x14ac:dyDescent="0.35">
      <c r="A1" s="44" t="s">
        <v>70</v>
      </c>
      <c r="B1" s="45"/>
      <c r="C1" s="46"/>
      <c r="D1" s="45"/>
      <c r="F1" s="45"/>
      <c r="G1" s="45"/>
      <c r="H1" s="45"/>
      <c r="I1" s="45"/>
      <c r="J1" s="46"/>
    </row>
    <row r="2" spans="1:11" ht="15.75" thickBot="1" x14ac:dyDescent="0.3">
      <c r="A2" s="49"/>
    </row>
    <row r="3" spans="1:11" ht="30" customHeight="1" thickTop="1" x14ac:dyDescent="0.25">
      <c r="A3" s="51" t="s">
        <v>6</v>
      </c>
      <c r="B3" s="51" t="s">
        <v>42</v>
      </c>
      <c r="C3" s="52" t="s">
        <v>43</v>
      </c>
      <c r="D3" s="51" t="s">
        <v>44</v>
      </c>
      <c r="E3" s="51" t="s">
        <v>45</v>
      </c>
      <c r="F3" s="53" t="s">
        <v>8</v>
      </c>
      <c r="G3" s="54" t="s">
        <v>46</v>
      </c>
      <c r="H3" s="55" t="s">
        <v>47</v>
      </c>
      <c r="I3" s="56" t="s">
        <v>48</v>
      </c>
      <c r="J3" s="57" t="s">
        <v>49</v>
      </c>
      <c r="K3" s="58" t="s">
        <v>50</v>
      </c>
    </row>
    <row r="4" spans="1:11" ht="15" customHeight="1" x14ac:dyDescent="0.25">
      <c r="A4" s="59">
        <v>3</v>
      </c>
      <c r="B4" s="95">
        <v>12</v>
      </c>
      <c r="C4" s="60" t="s">
        <v>54</v>
      </c>
      <c r="D4" s="95" t="s">
        <v>71</v>
      </c>
      <c r="E4" s="96">
        <v>84</v>
      </c>
      <c r="F4" s="63">
        <v>1</v>
      </c>
      <c r="G4" s="64">
        <v>6</v>
      </c>
      <c r="H4" s="65">
        <v>100</v>
      </c>
      <c r="I4" s="66">
        <f t="shared" ref="I4:I18" si="0">SUM(G4:H4)</f>
        <v>106</v>
      </c>
      <c r="J4" s="67">
        <v>1</v>
      </c>
      <c r="K4" s="68">
        <f t="shared" ref="K4:K18" si="1">I4*J4</f>
        <v>106</v>
      </c>
    </row>
    <row r="5" spans="1:11" ht="15" customHeight="1" x14ac:dyDescent="0.25">
      <c r="A5" s="59">
        <v>4</v>
      </c>
      <c r="B5" s="95">
        <v>2</v>
      </c>
      <c r="C5" s="60" t="s">
        <v>54</v>
      </c>
      <c r="D5" s="95" t="s">
        <v>72</v>
      </c>
      <c r="E5" s="96">
        <v>83.333333333333329</v>
      </c>
      <c r="F5" s="63">
        <v>2</v>
      </c>
      <c r="G5" s="64">
        <v>4</v>
      </c>
      <c r="H5" s="65">
        <v>88</v>
      </c>
      <c r="I5" s="66">
        <f t="shared" si="0"/>
        <v>92</v>
      </c>
      <c r="J5" s="78">
        <v>1</v>
      </c>
      <c r="K5" s="75">
        <f t="shared" si="1"/>
        <v>92</v>
      </c>
    </row>
    <row r="6" spans="1:11" ht="15" customHeight="1" x14ac:dyDescent="0.25">
      <c r="A6" s="59">
        <v>2</v>
      </c>
      <c r="B6" s="95">
        <v>19</v>
      </c>
      <c r="C6" s="60" t="s">
        <v>54</v>
      </c>
      <c r="D6" s="95" t="s">
        <v>73</v>
      </c>
      <c r="E6" s="96">
        <v>84.333333333333329</v>
      </c>
      <c r="F6" s="71">
        <v>3</v>
      </c>
      <c r="G6" s="72">
        <v>8</v>
      </c>
      <c r="H6" s="73">
        <v>78</v>
      </c>
      <c r="I6" s="66">
        <f t="shared" si="0"/>
        <v>86</v>
      </c>
      <c r="J6" s="74">
        <v>1</v>
      </c>
      <c r="K6" s="68">
        <f t="shared" si="1"/>
        <v>86</v>
      </c>
    </row>
    <row r="7" spans="1:11" ht="15" customHeight="1" x14ac:dyDescent="0.25">
      <c r="A7" s="59">
        <v>5</v>
      </c>
      <c r="B7" s="97">
        <v>26</v>
      </c>
      <c r="C7" s="60" t="s">
        <v>54</v>
      </c>
      <c r="D7" s="95" t="s">
        <v>74</v>
      </c>
      <c r="E7" s="96">
        <v>83.333333333333329</v>
      </c>
      <c r="F7" s="63">
        <v>4</v>
      </c>
      <c r="G7" s="64">
        <v>3</v>
      </c>
      <c r="H7" s="65">
        <v>69</v>
      </c>
      <c r="I7" s="66">
        <f t="shared" si="0"/>
        <v>72</v>
      </c>
      <c r="J7" s="67">
        <v>1</v>
      </c>
      <c r="K7" s="75">
        <f t="shared" si="1"/>
        <v>72</v>
      </c>
    </row>
    <row r="8" spans="1:11" ht="15" customHeight="1" x14ac:dyDescent="0.25">
      <c r="A8" s="59">
        <v>1</v>
      </c>
      <c r="B8" s="95">
        <v>4</v>
      </c>
      <c r="C8" s="60" t="s">
        <v>54</v>
      </c>
      <c r="D8" s="95" t="s">
        <v>75</v>
      </c>
      <c r="E8" s="96">
        <v>92.666666666666671</v>
      </c>
      <c r="F8" s="63">
        <v>5</v>
      </c>
      <c r="G8" s="64">
        <v>10</v>
      </c>
      <c r="H8" s="65">
        <v>60</v>
      </c>
      <c r="I8" s="66">
        <f t="shared" si="0"/>
        <v>70</v>
      </c>
      <c r="J8" s="67">
        <v>1</v>
      </c>
      <c r="K8" s="80">
        <f t="shared" si="1"/>
        <v>70</v>
      </c>
    </row>
    <row r="9" spans="1:11" ht="15" customHeight="1" x14ac:dyDescent="0.25">
      <c r="A9" s="59">
        <v>7</v>
      </c>
      <c r="B9" s="95">
        <v>7</v>
      </c>
      <c r="C9" s="60" t="s">
        <v>54</v>
      </c>
      <c r="D9" s="95" t="s">
        <v>76</v>
      </c>
      <c r="E9" s="96">
        <v>77</v>
      </c>
      <c r="F9" s="63">
        <v>6</v>
      </c>
      <c r="G9" s="64">
        <v>3</v>
      </c>
      <c r="H9" s="65">
        <v>60</v>
      </c>
      <c r="I9" s="66">
        <f t="shared" si="0"/>
        <v>63</v>
      </c>
      <c r="J9" s="67">
        <v>1</v>
      </c>
      <c r="K9" s="80">
        <f t="shared" si="1"/>
        <v>63</v>
      </c>
    </row>
    <row r="10" spans="1:11" ht="15" customHeight="1" x14ac:dyDescent="0.25">
      <c r="A10" s="59">
        <v>9</v>
      </c>
      <c r="B10" s="95">
        <v>14</v>
      </c>
      <c r="C10" s="60" t="s">
        <v>54</v>
      </c>
      <c r="D10" s="95" t="s">
        <v>77</v>
      </c>
      <c r="E10" s="96">
        <v>74.666666666666671</v>
      </c>
      <c r="F10" s="63">
        <v>7</v>
      </c>
      <c r="G10" s="64">
        <v>2</v>
      </c>
      <c r="H10" s="65">
        <v>60</v>
      </c>
      <c r="I10" s="66">
        <f t="shared" si="0"/>
        <v>62</v>
      </c>
      <c r="J10" s="67">
        <v>1</v>
      </c>
      <c r="K10" s="80">
        <f t="shared" si="1"/>
        <v>62</v>
      </c>
    </row>
    <row r="11" spans="1:11" ht="15" customHeight="1" x14ac:dyDescent="0.25">
      <c r="A11" s="59">
        <v>11</v>
      </c>
      <c r="B11" s="95">
        <v>25</v>
      </c>
      <c r="C11" s="60" t="s">
        <v>54</v>
      </c>
      <c r="D11" s="95" t="s">
        <v>78</v>
      </c>
      <c r="E11" s="96">
        <v>72.333333333333329</v>
      </c>
      <c r="F11" s="63">
        <v>8</v>
      </c>
      <c r="G11" s="64">
        <v>2</v>
      </c>
      <c r="H11" s="65">
        <v>60</v>
      </c>
      <c r="I11" s="66">
        <f t="shared" si="0"/>
        <v>62</v>
      </c>
      <c r="J11" s="67">
        <v>1</v>
      </c>
      <c r="K11" s="68">
        <f t="shared" si="1"/>
        <v>62</v>
      </c>
    </row>
    <row r="12" spans="1:11" ht="15" customHeight="1" x14ac:dyDescent="0.25">
      <c r="A12" s="59">
        <v>6</v>
      </c>
      <c r="B12" s="95">
        <v>16</v>
      </c>
      <c r="C12" s="60" t="s">
        <v>54</v>
      </c>
      <c r="D12" s="95" t="s">
        <v>79</v>
      </c>
      <c r="E12" s="96">
        <v>79.333333333333329</v>
      </c>
      <c r="F12" s="63">
        <v>9</v>
      </c>
      <c r="G12" s="64">
        <v>3</v>
      </c>
      <c r="H12" s="65">
        <v>50</v>
      </c>
      <c r="I12" s="66">
        <f t="shared" si="0"/>
        <v>53</v>
      </c>
      <c r="J12" s="78">
        <v>1</v>
      </c>
      <c r="K12" s="75">
        <f t="shared" si="1"/>
        <v>53</v>
      </c>
    </row>
    <row r="13" spans="1:11" ht="15" customHeight="1" x14ac:dyDescent="0.25">
      <c r="A13" s="59">
        <v>8</v>
      </c>
      <c r="B13" s="95">
        <v>11</v>
      </c>
      <c r="C13" s="60" t="s">
        <v>54</v>
      </c>
      <c r="D13" s="95" t="s">
        <v>80</v>
      </c>
      <c r="E13" s="96">
        <v>75.333333333333329</v>
      </c>
      <c r="F13" s="63">
        <v>10</v>
      </c>
      <c r="G13" s="64">
        <v>3</v>
      </c>
      <c r="H13" s="65">
        <v>50</v>
      </c>
      <c r="I13" s="66">
        <f t="shared" si="0"/>
        <v>53</v>
      </c>
      <c r="J13" s="74">
        <v>1</v>
      </c>
      <c r="K13" s="68">
        <f t="shared" si="1"/>
        <v>53</v>
      </c>
    </row>
    <row r="14" spans="1:11" ht="15" customHeight="1" x14ac:dyDescent="0.25">
      <c r="A14" s="59">
        <v>10</v>
      </c>
      <c r="B14" s="95">
        <v>13</v>
      </c>
      <c r="C14" s="60" t="s">
        <v>54</v>
      </c>
      <c r="D14" s="95" t="s">
        <v>81</v>
      </c>
      <c r="E14" s="96">
        <v>73.666666666666671</v>
      </c>
      <c r="F14" s="63">
        <v>11</v>
      </c>
      <c r="G14" s="64">
        <v>2</v>
      </c>
      <c r="H14" s="65">
        <v>50</v>
      </c>
      <c r="I14" s="66">
        <f t="shared" si="0"/>
        <v>52</v>
      </c>
      <c r="J14" s="74">
        <v>1</v>
      </c>
      <c r="K14" s="75">
        <f t="shared" si="1"/>
        <v>52</v>
      </c>
    </row>
    <row r="15" spans="1:11" ht="15" customHeight="1" x14ac:dyDescent="0.25">
      <c r="A15" s="59">
        <v>12</v>
      </c>
      <c r="B15" s="95">
        <v>3</v>
      </c>
      <c r="C15" s="60" t="s">
        <v>54</v>
      </c>
      <c r="D15" s="95" t="s">
        <v>82</v>
      </c>
      <c r="E15" s="96">
        <v>71.333333333333329</v>
      </c>
      <c r="F15" s="63">
        <v>12</v>
      </c>
      <c r="G15" s="64">
        <v>2</v>
      </c>
      <c r="H15" s="65">
        <v>50</v>
      </c>
      <c r="I15" s="66">
        <f t="shared" si="0"/>
        <v>52</v>
      </c>
      <c r="J15" s="78">
        <v>1</v>
      </c>
      <c r="K15" s="68">
        <f t="shared" si="1"/>
        <v>52</v>
      </c>
    </row>
    <row r="16" spans="1:11" ht="15" customHeight="1" x14ac:dyDescent="0.25">
      <c r="A16" s="59">
        <v>13</v>
      </c>
      <c r="B16" s="95">
        <v>9</v>
      </c>
      <c r="C16" s="60" t="s">
        <v>54</v>
      </c>
      <c r="D16" s="95" t="s">
        <v>83</v>
      </c>
      <c r="E16" s="96">
        <v>0</v>
      </c>
      <c r="F16" s="63">
        <v>0</v>
      </c>
      <c r="G16" s="64">
        <v>0</v>
      </c>
      <c r="H16" s="65">
        <v>0</v>
      </c>
      <c r="I16" s="66">
        <f t="shared" si="0"/>
        <v>0</v>
      </c>
      <c r="J16" s="74">
        <v>1</v>
      </c>
      <c r="K16" s="75">
        <f t="shared" si="1"/>
        <v>0</v>
      </c>
    </row>
    <row r="17" spans="1:11" ht="15" customHeight="1" x14ac:dyDescent="0.25">
      <c r="A17" s="59">
        <v>14</v>
      </c>
      <c r="B17" s="95">
        <v>10</v>
      </c>
      <c r="C17" s="60" t="s">
        <v>54</v>
      </c>
      <c r="D17" s="95" t="s">
        <v>84</v>
      </c>
      <c r="E17" s="96">
        <v>0</v>
      </c>
      <c r="F17" s="71">
        <v>0</v>
      </c>
      <c r="G17" s="72">
        <v>0</v>
      </c>
      <c r="H17" s="73">
        <v>0</v>
      </c>
      <c r="I17" s="66">
        <f t="shared" si="0"/>
        <v>0</v>
      </c>
      <c r="J17" s="78">
        <v>1</v>
      </c>
      <c r="K17" s="68">
        <f t="shared" si="1"/>
        <v>0</v>
      </c>
    </row>
    <row r="18" spans="1:11" ht="15" customHeight="1" thickBot="1" x14ac:dyDescent="0.3">
      <c r="A18" s="59">
        <v>15</v>
      </c>
      <c r="B18" s="95">
        <v>17</v>
      </c>
      <c r="C18" s="60" t="s">
        <v>54</v>
      </c>
      <c r="D18" s="95" t="s">
        <v>85</v>
      </c>
      <c r="E18" s="96">
        <v>0</v>
      </c>
      <c r="F18" s="81">
        <v>0</v>
      </c>
      <c r="G18" s="87">
        <v>0</v>
      </c>
      <c r="H18" s="88">
        <v>0</v>
      </c>
      <c r="I18" s="89">
        <f t="shared" si="0"/>
        <v>0</v>
      </c>
      <c r="J18" s="98">
        <v>1</v>
      </c>
      <c r="K18" s="99">
        <f t="shared" si="1"/>
        <v>0</v>
      </c>
    </row>
    <row r="19" spans="1:11" x14ac:dyDescent="0.25">
      <c r="C19" s="48"/>
      <c r="J19" s="48"/>
    </row>
    <row r="20" spans="1:11" x14ac:dyDescent="0.25">
      <c r="C20" s="48"/>
      <c r="J20" s="48"/>
    </row>
    <row r="21" spans="1:11" x14ac:dyDescent="0.25">
      <c r="C21" s="48"/>
      <c r="J21" s="48"/>
    </row>
    <row r="22" spans="1:11" x14ac:dyDescent="0.25">
      <c r="C22" s="48"/>
      <c r="J22" s="48"/>
    </row>
    <row r="23" spans="1:11" x14ac:dyDescent="0.25">
      <c r="C23" s="48"/>
      <c r="J23" s="48"/>
    </row>
    <row r="24" spans="1:11" x14ac:dyDescent="0.25">
      <c r="C24" s="48"/>
      <c r="J24" s="48"/>
    </row>
    <row r="25" spans="1:11" x14ac:dyDescent="0.25">
      <c r="C25" s="48"/>
      <c r="J25" s="48"/>
    </row>
    <row r="26" spans="1:11" x14ac:dyDescent="0.25">
      <c r="C26" s="48"/>
      <c r="J26" s="48"/>
    </row>
    <row r="27" spans="1:11" x14ac:dyDescent="0.25">
      <c r="C27" s="48"/>
      <c r="J27" s="48"/>
    </row>
    <row r="28" spans="1:11" x14ac:dyDescent="0.25">
      <c r="C28" s="48"/>
      <c r="J28" s="48"/>
    </row>
    <row r="29" spans="1:11" x14ac:dyDescent="0.25">
      <c r="C29" s="48"/>
      <c r="J29" s="48"/>
    </row>
    <row r="30" spans="1:11" x14ac:dyDescent="0.25">
      <c r="C30" s="48"/>
      <c r="J30" s="48"/>
    </row>
    <row r="31" spans="1:11" x14ac:dyDescent="0.25">
      <c r="C31" s="48"/>
      <c r="J31" s="48"/>
    </row>
    <row r="32" spans="1:11" x14ac:dyDescent="0.25">
      <c r="C32" s="48"/>
      <c r="J32" s="48"/>
    </row>
  </sheetData>
  <pageMargins left="0.25" right="0.25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R3" sqref="R3"/>
    </sheetView>
  </sheetViews>
  <sheetFormatPr defaultColWidth="8.85546875" defaultRowHeight="15" x14ac:dyDescent="0.25"/>
  <cols>
    <col min="1" max="2" width="5.140625" style="48" customWidth="1"/>
    <col min="3" max="3" width="5.140625" style="50" customWidth="1"/>
    <col min="4" max="4" width="25.42578125" style="48" customWidth="1"/>
    <col min="5" max="5" width="11.140625" style="47" customWidth="1"/>
    <col min="6" max="6" width="11.140625" style="48" customWidth="1"/>
    <col min="7" max="8" width="15.7109375" style="48" customWidth="1"/>
    <col min="9" max="9" width="11.140625" style="48" customWidth="1"/>
    <col min="10" max="10" width="11.140625" style="50" customWidth="1"/>
    <col min="11" max="11" width="17.85546875" style="48" customWidth="1"/>
    <col min="12" max="16384" width="8.85546875" style="48"/>
  </cols>
  <sheetData>
    <row r="1" spans="1:11" ht="150" customHeight="1" x14ac:dyDescent="0.35">
      <c r="A1" s="44"/>
      <c r="B1" s="45"/>
      <c r="C1" s="46"/>
      <c r="D1" s="45"/>
      <c r="E1" s="140" t="s">
        <v>109</v>
      </c>
      <c r="F1" s="140"/>
      <c r="G1" s="140"/>
      <c r="H1" s="140"/>
      <c r="I1" s="140"/>
      <c r="J1" s="140"/>
      <c r="K1" s="140"/>
    </row>
    <row r="2" spans="1:11" ht="15.75" thickBot="1" x14ac:dyDescent="0.3">
      <c r="A2" s="49"/>
    </row>
    <row r="3" spans="1:11" ht="30" customHeight="1" x14ac:dyDescent="0.25">
      <c r="A3" s="51" t="s">
        <v>6</v>
      </c>
      <c r="B3" s="51" t="s">
        <v>42</v>
      </c>
      <c r="C3" s="52" t="s">
        <v>43</v>
      </c>
      <c r="D3" s="51" t="s">
        <v>44</v>
      </c>
      <c r="E3" s="51" t="s">
        <v>45</v>
      </c>
      <c r="F3" s="53" t="s">
        <v>8</v>
      </c>
      <c r="G3" s="54" t="s">
        <v>46</v>
      </c>
      <c r="H3" s="55" t="s">
        <v>47</v>
      </c>
      <c r="I3" s="106" t="s">
        <v>48</v>
      </c>
      <c r="J3" s="111" t="s">
        <v>104</v>
      </c>
      <c r="K3" s="55" t="s">
        <v>50</v>
      </c>
    </row>
    <row r="4" spans="1:11" ht="15" customHeight="1" x14ac:dyDescent="0.25">
      <c r="A4" s="59">
        <v>1</v>
      </c>
      <c r="B4" s="104">
        <v>65</v>
      </c>
      <c r="C4" s="103" t="s">
        <v>51</v>
      </c>
      <c r="D4" s="100" t="s">
        <v>89</v>
      </c>
      <c r="E4" s="105">
        <v>81.333333333333329</v>
      </c>
      <c r="F4" s="63">
        <v>3</v>
      </c>
      <c r="G4" s="64">
        <v>6</v>
      </c>
      <c r="H4" s="61">
        <v>100</v>
      </c>
      <c r="I4" s="73">
        <f t="shared" ref="I4:I28" si="0">G4+H4</f>
        <v>106</v>
      </c>
      <c r="J4" s="82">
        <v>1</v>
      </c>
      <c r="K4" s="108">
        <f t="shared" ref="K4:K28" si="1">I4*J4</f>
        <v>106</v>
      </c>
    </row>
    <row r="5" spans="1:11" ht="15" customHeight="1" x14ac:dyDescent="0.25">
      <c r="A5" s="59">
        <v>2</v>
      </c>
      <c r="B5" s="104">
        <v>43</v>
      </c>
      <c r="C5" s="60" t="s">
        <v>54</v>
      </c>
      <c r="D5" s="100" t="s">
        <v>93</v>
      </c>
      <c r="E5" s="105">
        <v>68.7</v>
      </c>
      <c r="F5" s="71">
        <v>11</v>
      </c>
      <c r="G5" s="64">
        <v>2</v>
      </c>
      <c r="H5" s="61">
        <v>88</v>
      </c>
      <c r="I5" s="73">
        <f t="shared" si="0"/>
        <v>90</v>
      </c>
      <c r="J5" s="82">
        <v>1</v>
      </c>
      <c r="K5" s="108">
        <f t="shared" si="1"/>
        <v>90</v>
      </c>
    </row>
    <row r="6" spans="1:11" ht="15" customHeight="1" x14ac:dyDescent="0.25">
      <c r="A6" s="59">
        <v>3</v>
      </c>
      <c r="B6" s="104">
        <v>37</v>
      </c>
      <c r="C6" s="60" t="s">
        <v>54</v>
      </c>
      <c r="D6" s="100" t="s">
        <v>71</v>
      </c>
      <c r="E6" s="105">
        <v>72.3</v>
      </c>
      <c r="F6" s="63">
        <v>7</v>
      </c>
      <c r="G6" s="64">
        <v>3</v>
      </c>
      <c r="H6" s="61">
        <v>78</v>
      </c>
      <c r="I6" s="73">
        <f t="shared" si="0"/>
        <v>81</v>
      </c>
      <c r="J6" s="82">
        <v>1</v>
      </c>
      <c r="K6" s="108">
        <f t="shared" si="1"/>
        <v>81</v>
      </c>
    </row>
    <row r="7" spans="1:11" ht="15" customHeight="1" x14ac:dyDescent="0.25">
      <c r="A7" s="59">
        <v>4</v>
      </c>
      <c r="B7" s="104">
        <v>33</v>
      </c>
      <c r="C7" s="103" t="s">
        <v>54</v>
      </c>
      <c r="D7" s="100" t="s">
        <v>82</v>
      </c>
      <c r="E7" s="105">
        <v>83.666666666666671</v>
      </c>
      <c r="F7" s="63">
        <v>1</v>
      </c>
      <c r="G7" s="64">
        <v>10</v>
      </c>
      <c r="H7" s="61">
        <v>69</v>
      </c>
      <c r="I7" s="73">
        <f t="shared" si="0"/>
        <v>79</v>
      </c>
      <c r="J7" s="82">
        <v>1</v>
      </c>
      <c r="K7" s="108">
        <f t="shared" si="1"/>
        <v>79</v>
      </c>
    </row>
    <row r="8" spans="1:11" ht="15" customHeight="1" x14ac:dyDescent="0.25">
      <c r="A8" s="59">
        <v>5</v>
      </c>
      <c r="B8" s="104">
        <v>20</v>
      </c>
      <c r="C8" s="69" t="s">
        <v>52</v>
      </c>
      <c r="D8" s="100" t="s">
        <v>88</v>
      </c>
      <c r="E8" s="105">
        <v>81.333333333333329</v>
      </c>
      <c r="F8" s="71">
        <v>2</v>
      </c>
      <c r="G8" s="72">
        <v>8</v>
      </c>
      <c r="H8" s="59">
        <v>60</v>
      </c>
      <c r="I8" s="73">
        <f t="shared" si="0"/>
        <v>68</v>
      </c>
      <c r="J8" s="112">
        <v>1</v>
      </c>
      <c r="K8" s="108">
        <f t="shared" si="1"/>
        <v>68</v>
      </c>
    </row>
    <row r="9" spans="1:11" ht="15" customHeight="1" x14ac:dyDescent="0.25">
      <c r="A9" s="59">
        <v>6</v>
      </c>
      <c r="B9" s="104">
        <v>19</v>
      </c>
      <c r="C9" s="103" t="s">
        <v>54</v>
      </c>
      <c r="D9" s="100" t="s">
        <v>90</v>
      </c>
      <c r="E9" s="105">
        <v>79</v>
      </c>
      <c r="F9" s="63">
        <v>4</v>
      </c>
      <c r="G9" s="64">
        <v>4</v>
      </c>
      <c r="H9" s="61">
        <v>60</v>
      </c>
      <c r="I9" s="73">
        <f t="shared" si="0"/>
        <v>64</v>
      </c>
      <c r="J9" s="113">
        <v>1</v>
      </c>
      <c r="K9" s="108">
        <f t="shared" si="1"/>
        <v>64</v>
      </c>
    </row>
    <row r="10" spans="1:11" ht="15" customHeight="1" x14ac:dyDescent="0.25">
      <c r="A10" s="59">
        <v>7</v>
      </c>
      <c r="B10" s="104">
        <v>25</v>
      </c>
      <c r="C10" s="103" t="s">
        <v>51</v>
      </c>
      <c r="D10" s="100" t="s">
        <v>91</v>
      </c>
      <c r="E10" s="105">
        <v>76.3</v>
      </c>
      <c r="F10" s="71">
        <v>5</v>
      </c>
      <c r="G10" s="64">
        <v>3</v>
      </c>
      <c r="H10" s="61">
        <v>60</v>
      </c>
      <c r="I10" s="73">
        <f t="shared" si="0"/>
        <v>63</v>
      </c>
      <c r="J10" s="82">
        <v>1</v>
      </c>
      <c r="K10" s="108">
        <f t="shared" si="1"/>
        <v>63</v>
      </c>
    </row>
    <row r="11" spans="1:11" ht="15" customHeight="1" x14ac:dyDescent="0.25">
      <c r="A11" s="59">
        <v>8</v>
      </c>
      <c r="B11" s="104">
        <v>56</v>
      </c>
      <c r="C11" s="103" t="s">
        <v>54</v>
      </c>
      <c r="D11" s="100" t="s">
        <v>75</v>
      </c>
      <c r="E11" s="105">
        <v>56.7</v>
      </c>
      <c r="F11" s="71">
        <v>14</v>
      </c>
      <c r="G11" s="72">
        <v>2</v>
      </c>
      <c r="H11" s="59">
        <v>60</v>
      </c>
      <c r="I11" s="73">
        <f t="shared" si="0"/>
        <v>62</v>
      </c>
      <c r="J11" s="113">
        <v>1</v>
      </c>
      <c r="K11" s="108">
        <f t="shared" si="1"/>
        <v>62</v>
      </c>
    </row>
    <row r="12" spans="1:11" ht="15" customHeight="1" x14ac:dyDescent="0.25">
      <c r="A12" s="59">
        <v>9</v>
      </c>
      <c r="B12" s="104">
        <v>57</v>
      </c>
      <c r="C12" s="103" t="s">
        <v>54</v>
      </c>
      <c r="D12" s="100" t="s">
        <v>81</v>
      </c>
      <c r="E12" s="105">
        <v>74</v>
      </c>
      <c r="F12" s="63">
        <v>6</v>
      </c>
      <c r="G12" s="64">
        <v>3</v>
      </c>
      <c r="H12" s="61">
        <v>50</v>
      </c>
      <c r="I12" s="73">
        <f t="shared" si="0"/>
        <v>53</v>
      </c>
      <c r="J12" s="113">
        <v>1</v>
      </c>
      <c r="K12" s="108">
        <f t="shared" si="1"/>
        <v>53</v>
      </c>
    </row>
    <row r="13" spans="1:11" ht="15" customHeight="1" x14ac:dyDescent="0.25">
      <c r="A13" s="59">
        <v>10</v>
      </c>
      <c r="B13" s="104">
        <v>8</v>
      </c>
      <c r="C13" s="69" t="s">
        <v>52</v>
      </c>
      <c r="D13" s="100" t="s">
        <v>102</v>
      </c>
      <c r="E13" s="105">
        <v>71</v>
      </c>
      <c r="F13" s="71">
        <v>8</v>
      </c>
      <c r="G13" s="64">
        <v>3</v>
      </c>
      <c r="H13" s="61">
        <v>50</v>
      </c>
      <c r="I13" s="73">
        <f t="shared" si="0"/>
        <v>53</v>
      </c>
      <c r="J13" s="112">
        <v>1</v>
      </c>
      <c r="K13" s="108">
        <f t="shared" si="1"/>
        <v>53</v>
      </c>
    </row>
    <row r="14" spans="1:11" ht="15" customHeight="1" x14ac:dyDescent="0.25">
      <c r="A14" s="59">
        <v>11</v>
      </c>
      <c r="B14" s="104">
        <v>24</v>
      </c>
      <c r="C14" s="60" t="s">
        <v>54</v>
      </c>
      <c r="D14" s="100" t="s">
        <v>77</v>
      </c>
      <c r="E14" s="105">
        <v>70</v>
      </c>
      <c r="F14" s="63">
        <v>9</v>
      </c>
      <c r="G14" s="64">
        <v>2</v>
      </c>
      <c r="H14" s="61">
        <v>50</v>
      </c>
      <c r="I14" s="73">
        <f t="shared" si="0"/>
        <v>52</v>
      </c>
      <c r="J14" s="82">
        <v>1</v>
      </c>
      <c r="K14" s="108">
        <f t="shared" si="1"/>
        <v>52</v>
      </c>
    </row>
    <row r="15" spans="1:11" ht="15" customHeight="1" x14ac:dyDescent="0.25">
      <c r="A15" s="59">
        <v>12</v>
      </c>
      <c r="B15" s="104">
        <v>15</v>
      </c>
      <c r="C15" s="69" t="s">
        <v>52</v>
      </c>
      <c r="D15" s="100" t="s">
        <v>92</v>
      </c>
      <c r="E15" s="105">
        <v>68.7</v>
      </c>
      <c r="F15" s="63">
        <v>10</v>
      </c>
      <c r="G15" s="64">
        <v>2</v>
      </c>
      <c r="H15" s="61">
        <v>50</v>
      </c>
      <c r="I15" s="73">
        <f t="shared" si="0"/>
        <v>52</v>
      </c>
      <c r="J15" s="112">
        <v>1</v>
      </c>
      <c r="K15" s="108">
        <f t="shared" si="1"/>
        <v>52</v>
      </c>
    </row>
    <row r="16" spans="1:11" ht="15" customHeight="1" x14ac:dyDescent="0.25">
      <c r="A16" s="59">
        <v>13</v>
      </c>
      <c r="B16" s="104">
        <v>59</v>
      </c>
      <c r="C16" s="77" t="s">
        <v>52</v>
      </c>
      <c r="D16" s="100" t="s">
        <v>103</v>
      </c>
      <c r="E16" s="105">
        <v>68</v>
      </c>
      <c r="F16" s="63">
        <v>12</v>
      </c>
      <c r="G16" s="64">
        <v>2</v>
      </c>
      <c r="H16" s="61">
        <v>50</v>
      </c>
      <c r="I16" s="73">
        <f t="shared" si="0"/>
        <v>52</v>
      </c>
      <c r="J16" s="113">
        <v>1</v>
      </c>
      <c r="K16" s="108">
        <f t="shared" si="1"/>
        <v>52</v>
      </c>
    </row>
    <row r="17" spans="1:11" ht="15" customHeight="1" x14ac:dyDescent="0.25">
      <c r="A17" s="59">
        <v>14</v>
      </c>
      <c r="B17" s="104">
        <v>42</v>
      </c>
      <c r="C17" s="69" t="s">
        <v>52</v>
      </c>
      <c r="D17" s="100" t="s">
        <v>94</v>
      </c>
      <c r="E17" s="105">
        <v>63.7</v>
      </c>
      <c r="F17" s="63">
        <v>13</v>
      </c>
      <c r="G17" s="64">
        <v>2</v>
      </c>
      <c r="H17" s="61">
        <v>50</v>
      </c>
      <c r="I17" s="73">
        <f t="shared" si="0"/>
        <v>52</v>
      </c>
      <c r="J17" s="112">
        <v>1</v>
      </c>
      <c r="K17" s="108">
        <f t="shared" si="1"/>
        <v>52</v>
      </c>
    </row>
    <row r="18" spans="1:11" ht="15" customHeight="1" x14ac:dyDescent="0.25">
      <c r="A18" s="59">
        <v>15</v>
      </c>
      <c r="B18" s="104">
        <v>49</v>
      </c>
      <c r="C18" s="103" t="s">
        <v>54</v>
      </c>
      <c r="D18" s="100" t="s">
        <v>80</v>
      </c>
      <c r="E18" s="105">
        <v>52.3</v>
      </c>
      <c r="F18" s="63">
        <v>15</v>
      </c>
      <c r="G18" s="82">
        <v>2</v>
      </c>
      <c r="H18" s="101">
        <v>50</v>
      </c>
      <c r="I18" s="73">
        <f t="shared" si="0"/>
        <v>52</v>
      </c>
      <c r="J18" s="112">
        <v>1</v>
      </c>
      <c r="K18" s="108">
        <f t="shared" si="1"/>
        <v>52</v>
      </c>
    </row>
    <row r="19" spans="1:11" ht="15" customHeight="1" x14ac:dyDescent="0.25">
      <c r="A19" s="59">
        <v>16</v>
      </c>
      <c r="B19" s="104">
        <v>27</v>
      </c>
      <c r="C19" s="103" t="s">
        <v>54</v>
      </c>
      <c r="D19" s="100" t="s">
        <v>95</v>
      </c>
      <c r="E19" s="105">
        <v>51.7</v>
      </c>
      <c r="F19" s="63">
        <v>16</v>
      </c>
      <c r="G19" s="64">
        <v>2</v>
      </c>
      <c r="H19" s="61">
        <v>50</v>
      </c>
      <c r="I19" s="73">
        <f t="shared" si="0"/>
        <v>52</v>
      </c>
      <c r="J19" s="112">
        <v>1</v>
      </c>
      <c r="K19" s="108">
        <f t="shared" si="1"/>
        <v>52</v>
      </c>
    </row>
    <row r="20" spans="1:11" ht="15" customHeight="1" x14ac:dyDescent="0.25">
      <c r="A20" s="59">
        <v>17</v>
      </c>
      <c r="B20" s="104">
        <v>29</v>
      </c>
      <c r="C20" s="60" t="s">
        <v>54</v>
      </c>
      <c r="D20" s="100" t="s">
        <v>96</v>
      </c>
      <c r="E20" s="105">
        <v>51.7</v>
      </c>
      <c r="F20" s="71">
        <v>17</v>
      </c>
      <c r="G20" s="64">
        <v>1</v>
      </c>
      <c r="H20" s="61">
        <v>25</v>
      </c>
      <c r="I20" s="73">
        <f t="shared" si="0"/>
        <v>26</v>
      </c>
      <c r="J20" s="82">
        <v>1</v>
      </c>
      <c r="K20" s="108">
        <f t="shared" si="1"/>
        <v>26</v>
      </c>
    </row>
    <row r="21" spans="1:11" ht="15" customHeight="1" x14ac:dyDescent="0.25">
      <c r="A21" s="59">
        <v>18</v>
      </c>
      <c r="B21" s="104">
        <v>16</v>
      </c>
      <c r="C21" s="60" t="s">
        <v>54</v>
      </c>
      <c r="D21" s="100" t="s">
        <v>97</v>
      </c>
      <c r="E21" s="105">
        <v>50.7</v>
      </c>
      <c r="F21" s="63">
        <v>18</v>
      </c>
      <c r="G21" s="64">
        <v>1</v>
      </c>
      <c r="H21" s="61">
        <v>25</v>
      </c>
      <c r="I21" s="73">
        <f t="shared" si="0"/>
        <v>26</v>
      </c>
      <c r="J21" s="82">
        <v>1</v>
      </c>
      <c r="K21" s="108">
        <f t="shared" si="1"/>
        <v>26</v>
      </c>
    </row>
    <row r="22" spans="1:11" ht="15" customHeight="1" x14ac:dyDescent="0.25">
      <c r="A22" s="59">
        <v>19</v>
      </c>
      <c r="B22" s="104">
        <v>32</v>
      </c>
      <c r="C22" s="60" t="s">
        <v>54</v>
      </c>
      <c r="D22" s="100" t="s">
        <v>98</v>
      </c>
      <c r="E22" s="105">
        <v>49</v>
      </c>
      <c r="F22" s="63">
        <v>19</v>
      </c>
      <c r="G22" s="64">
        <v>1</v>
      </c>
      <c r="H22" s="61">
        <v>25</v>
      </c>
      <c r="I22" s="73">
        <f t="shared" si="0"/>
        <v>26</v>
      </c>
      <c r="J22" s="82">
        <v>1</v>
      </c>
      <c r="K22" s="108">
        <f t="shared" si="1"/>
        <v>26</v>
      </c>
    </row>
    <row r="23" spans="1:11" ht="15.75" customHeight="1" x14ac:dyDescent="0.25">
      <c r="A23" s="59">
        <v>20</v>
      </c>
      <c r="B23" s="104">
        <v>46</v>
      </c>
      <c r="C23" s="103" t="s">
        <v>54</v>
      </c>
      <c r="D23" s="100" t="s">
        <v>83</v>
      </c>
      <c r="E23" s="105">
        <v>49</v>
      </c>
      <c r="F23" s="71">
        <v>20</v>
      </c>
      <c r="G23" s="82">
        <v>1</v>
      </c>
      <c r="H23" s="101">
        <v>25</v>
      </c>
      <c r="I23" s="73">
        <f t="shared" si="0"/>
        <v>26</v>
      </c>
      <c r="J23" s="112">
        <v>1</v>
      </c>
      <c r="K23" s="108">
        <f t="shared" si="1"/>
        <v>26</v>
      </c>
    </row>
    <row r="24" spans="1:11" x14ac:dyDescent="0.25">
      <c r="A24" s="59">
        <v>21</v>
      </c>
      <c r="B24" s="104">
        <v>48</v>
      </c>
      <c r="C24" s="103" t="s">
        <v>54</v>
      </c>
      <c r="D24" s="100" t="s">
        <v>99</v>
      </c>
      <c r="E24" s="105">
        <v>48.3</v>
      </c>
      <c r="F24" s="63">
        <v>21</v>
      </c>
      <c r="G24" s="107">
        <v>1</v>
      </c>
      <c r="H24" s="102">
        <v>25</v>
      </c>
      <c r="I24" s="73">
        <f t="shared" si="0"/>
        <v>26</v>
      </c>
      <c r="J24" s="107">
        <v>1</v>
      </c>
      <c r="K24" s="108">
        <f t="shared" si="1"/>
        <v>26</v>
      </c>
    </row>
    <row r="25" spans="1:11" x14ac:dyDescent="0.25">
      <c r="A25" s="59">
        <v>22</v>
      </c>
      <c r="B25" s="104">
        <v>51</v>
      </c>
      <c r="C25" s="103" t="s">
        <v>54</v>
      </c>
      <c r="D25" s="100" t="s">
        <v>74</v>
      </c>
      <c r="E25" s="105">
        <v>40.700000000000003</v>
      </c>
      <c r="F25" s="63">
        <v>22</v>
      </c>
      <c r="G25" s="107">
        <v>1</v>
      </c>
      <c r="H25" s="102">
        <v>25</v>
      </c>
      <c r="I25" s="73">
        <f t="shared" si="0"/>
        <v>26</v>
      </c>
      <c r="J25" s="107">
        <v>1</v>
      </c>
      <c r="K25" s="108">
        <f t="shared" si="1"/>
        <v>26</v>
      </c>
    </row>
    <row r="26" spans="1:11" x14ac:dyDescent="0.25">
      <c r="A26" s="59">
        <v>23</v>
      </c>
      <c r="B26" s="104">
        <v>38</v>
      </c>
      <c r="C26" s="103" t="s">
        <v>54</v>
      </c>
      <c r="D26" s="100" t="s">
        <v>100</v>
      </c>
      <c r="E26" s="105">
        <v>0</v>
      </c>
      <c r="F26" s="71">
        <v>0</v>
      </c>
      <c r="G26" s="107">
        <v>0</v>
      </c>
      <c r="H26" s="102">
        <v>0</v>
      </c>
      <c r="I26" s="73">
        <f t="shared" si="0"/>
        <v>0</v>
      </c>
      <c r="J26" s="107">
        <v>1</v>
      </c>
      <c r="K26" s="108">
        <f t="shared" si="1"/>
        <v>0</v>
      </c>
    </row>
    <row r="27" spans="1:11" x14ac:dyDescent="0.25">
      <c r="A27" s="59">
        <v>24</v>
      </c>
      <c r="B27" s="104">
        <v>9</v>
      </c>
      <c r="C27" s="103" t="s">
        <v>54</v>
      </c>
      <c r="D27" s="100" t="s">
        <v>101</v>
      </c>
      <c r="E27" s="105">
        <v>0</v>
      </c>
      <c r="F27" s="63">
        <v>0</v>
      </c>
      <c r="G27" s="107">
        <v>0</v>
      </c>
      <c r="H27" s="102">
        <v>0</v>
      </c>
      <c r="I27" s="73">
        <f t="shared" si="0"/>
        <v>0</v>
      </c>
      <c r="J27" s="107">
        <v>1</v>
      </c>
      <c r="K27" s="108">
        <f t="shared" si="1"/>
        <v>0</v>
      </c>
    </row>
    <row r="28" spans="1:11" ht="15.75" thickBot="1" x14ac:dyDescent="0.3">
      <c r="A28" s="59">
        <v>25</v>
      </c>
      <c r="B28" s="104">
        <v>34</v>
      </c>
      <c r="C28" s="103" t="s">
        <v>54</v>
      </c>
      <c r="D28" s="100" t="s">
        <v>84</v>
      </c>
      <c r="E28" s="105">
        <v>0</v>
      </c>
      <c r="F28" s="63">
        <v>0</v>
      </c>
      <c r="G28" s="109">
        <v>0</v>
      </c>
      <c r="H28" s="110">
        <v>0</v>
      </c>
      <c r="I28" s="73">
        <f t="shared" si="0"/>
        <v>0</v>
      </c>
      <c r="J28" s="109">
        <v>1</v>
      </c>
      <c r="K28" s="108">
        <f t="shared" si="1"/>
        <v>0</v>
      </c>
    </row>
    <row r="29" spans="1:11" x14ac:dyDescent="0.25">
      <c r="C29" s="48"/>
      <c r="D29"/>
      <c r="J29" s="48"/>
    </row>
    <row r="30" spans="1:11" x14ac:dyDescent="0.25">
      <c r="C30" s="48"/>
      <c r="J30" s="48"/>
    </row>
    <row r="31" spans="1:11" x14ac:dyDescent="0.25">
      <c r="C31" s="48"/>
      <c r="J31" s="48"/>
    </row>
    <row r="32" spans="1:11" x14ac:dyDescent="0.25">
      <c r="C32" s="48"/>
      <c r="J32" s="48"/>
    </row>
    <row r="33" spans="3:10" x14ac:dyDescent="0.25">
      <c r="C33" s="48"/>
      <c r="J33" s="48"/>
    </row>
    <row r="34" spans="3:10" x14ac:dyDescent="0.25">
      <c r="C34" s="48"/>
      <c r="J34" s="48"/>
    </row>
    <row r="35" spans="3:10" x14ac:dyDescent="0.25">
      <c r="C35" s="48"/>
      <c r="J35" s="48"/>
    </row>
    <row r="36" spans="3:10" x14ac:dyDescent="0.25">
      <c r="C36" s="48"/>
      <c r="J36" s="48"/>
    </row>
    <row r="37" spans="3:10" x14ac:dyDescent="0.25">
      <c r="C37" s="48"/>
      <c r="J37" s="48"/>
    </row>
  </sheetData>
  <sortState ref="A4:K28">
    <sortCondition descending="1" ref="H4"/>
  </sortState>
  <mergeCells count="1">
    <mergeCell ref="E1:K1"/>
  </mergeCells>
  <phoneticPr fontId="33" type="noConversion"/>
  <pageMargins left="0.75" right="0.75" top="1" bottom="1" header="0.5" footer="0.5"/>
  <pageSetup paperSize="9" scale="8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41"/>
  <sheetViews>
    <sheetView zoomScale="90" zoomScaleNormal="90" zoomScalePageLayoutView="90" workbookViewId="0">
      <selection activeCell="L11" sqref="L11"/>
    </sheetView>
  </sheetViews>
  <sheetFormatPr defaultColWidth="8.42578125" defaultRowHeight="15" x14ac:dyDescent="0.25"/>
  <cols>
    <col min="1" max="1" width="6.7109375" style="1" customWidth="1"/>
    <col min="2" max="3" width="6.42578125" style="2" customWidth="1"/>
    <col min="4" max="4" width="41.28515625" style="1" customWidth="1"/>
    <col min="5" max="8" width="12.140625" style="2" customWidth="1"/>
    <col min="9" max="9" width="19.28515625" style="2" customWidth="1"/>
    <col min="10" max="10" width="8" style="1" customWidth="1"/>
    <col min="11" max="11" width="8.140625" style="1" customWidth="1"/>
    <col min="12" max="12" width="19.28515625" style="1" customWidth="1"/>
    <col min="13" max="13" width="9.42578125" style="1" customWidth="1"/>
    <col min="14" max="14" width="5.7109375" style="1" customWidth="1"/>
    <col min="15" max="15" width="15.42578125" style="1" customWidth="1"/>
    <col min="16" max="56" width="9.42578125" style="1" customWidth="1"/>
    <col min="57" max="57" width="11" style="6" customWidth="1"/>
    <col min="58" max="76" width="11" style="4" hidden="1" customWidth="1"/>
    <col min="77" max="77" width="11" style="6" customWidth="1"/>
    <col min="78" max="81" width="9.7109375" style="1" customWidth="1"/>
    <col min="82" max="16384" width="8.42578125" style="1"/>
  </cols>
  <sheetData>
    <row r="1" spans="2:75" ht="15" customHeight="1" x14ac:dyDescent="0.35">
      <c r="B1" s="127"/>
      <c r="C1" s="127"/>
      <c r="D1" s="128"/>
      <c r="E1" s="127"/>
      <c r="F1" s="127"/>
      <c r="G1" s="127"/>
      <c r="H1" s="127"/>
      <c r="I1" s="127"/>
      <c r="K1" s="9"/>
    </row>
    <row r="2" spans="2:75" ht="15" customHeight="1" x14ac:dyDescent="0.25">
      <c r="B2" s="127"/>
      <c r="C2" s="127"/>
      <c r="D2" s="128"/>
      <c r="E2" s="127"/>
      <c r="F2" s="127"/>
      <c r="G2" s="127"/>
      <c r="H2" s="127"/>
      <c r="I2" s="127"/>
    </row>
    <row r="3" spans="2:75" ht="20.100000000000001" customHeight="1" x14ac:dyDescent="0.35">
      <c r="B3" s="127"/>
      <c r="C3" s="127"/>
      <c r="D3" s="130" t="s">
        <v>11</v>
      </c>
      <c r="E3" s="127"/>
      <c r="F3" s="127"/>
      <c r="G3" s="127"/>
      <c r="H3" s="127"/>
      <c r="I3" s="127"/>
    </row>
    <row r="4" spans="2:75" ht="15.75" x14ac:dyDescent="0.25">
      <c r="B4" s="127"/>
      <c r="C4" s="127"/>
      <c r="D4" s="129" t="s">
        <v>65</v>
      </c>
      <c r="E4" s="127"/>
      <c r="F4" s="127"/>
      <c r="G4" s="127"/>
      <c r="H4" s="127"/>
      <c r="I4" s="127"/>
      <c r="BH4" s="7"/>
      <c r="BI4" s="7"/>
      <c r="BK4" s="7"/>
      <c r="BU4" s="4" t="s">
        <v>0</v>
      </c>
      <c r="BV4" s="4" t="s">
        <v>1</v>
      </c>
      <c r="BW4" s="4" t="s">
        <v>2</v>
      </c>
    </row>
    <row r="5" spans="2:75" ht="16.5" thickBot="1" x14ac:dyDescent="0.3">
      <c r="B5" s="127"/>
      <c r="C5" s="127"/>
      <c r="D5" s="129"/>
      <c r="E5" s="127"/>
      <c r="F5" s="127"/>
      <c r="G5" s="127"/>
      <c r="H5" s="127"/>
      <c r="I5" s="127"/>
      <c r="BU5" s="4" t="s">
        <v>3</v>
      </c>
      <c r="BV5" s="4" t="s">
        <v>5</v>
      </c>
      <c r="BW5" s="4" t="s">
        <v>4</v>
      </c>
    </row>
    <row r="6" spans="2:75" ht="56.25" customHeight="1" thickBot="1" x14ac:dyDescent="0.3">
      <c r="B6" s="8" t="s">
        <v>6</v>
      </c>
      <c r="C6" s="8" t="s">
        <v>43</v>
      </c>
      <c r="D6" s="114" t="s">
        <v>7</v>
      </c>
      <c r="E6" s="132" t="s">
        <v>12</v>
      </c>
      <c r="F6" s="132" t="s">
        <v>9</v>
      </c>
      <c r="G6" s="133" t="s">
        <v>13</v>
      </c>
      <c r="H6" s="133" t="s">
        <v>108</v>
      </c>
      <c r="I6" s="134" t="s">
        <v>10</v>
      </c>
      <c r="BH6" s="4" t="e">
        <f>#REF!</f>
        <v>#REF!</v>
      </c>
      <c r="BI6" s="4" t="e">
        <f>#REF!</f>
        <v>#REF!</v>
      </c>
      <c r="BJ6" s="4" t="e">
        <f>#REF!</f>
        <v>#REF!</v>
      </c>
      <c r="BK6" s="4" t="e">
        <f>#REF!</f>
        <v>#REF!</v>
      </c>
    </row>
    <row r="7" spans="2:75" x14ac:dyDescent="0.25">
      <c r="B7" s="3">
        <v>1</v>
      </c>
      <c r="C7" s="3" t="s">
        <v>54</v>
      </c>
      <c r="D7" s="94" t="s">
        <v>27</v>
      </c>
      <c r="E7" s="124">
        <v>110.39999999999999</v>
      </c>
      <c r="F7" s="124">
        <v>67.2</v>
      </c>
      <c r="G7" s="131">
        <v>86</v>
      </c>
      <c r="H7" s="131">
        <v>64</v>
      </c>
      <c r="I7" s="131">
        <f>SUM(E7:F7:G7:H7)</f>
        <v>327.60000000000002</v>
      </c>
      <c r="BG7" s="4">
        <v>1</v>
      </c>
      <c r="BH7" s="4" t="e">
        <f>#REF!</f>
        <v>#REF!</v>
      </c>
      <c r="BI7" s="4" t="e">
        <f>#REF!</f>
        <v>#REF!</v>
      </c>
      <c r="BJ7" s="4" t="e">
        <f>#REF!</f>
        <v>#REF!</v>
      </c>
      <c r="BK7" s="5" t="e">
        <f>ROUND(#REF!,2)</f>
        <v>#REF!</v>
      </c>
      <c r="BM7" s="4" t="e">
        <f t="shared" ref="BM7:BM35" si="0">RANK(BK7,$BK$7:$BK$41,0)</f>
        <v>#REF!</v>
      </c>
      <c r="BO7" s="5" t="e">
        <f>BK7*1000000-BJ7</f>
        <v>#REF!</v>
      </c>
      <c r="BP7" s="4" t="e">
        <f t="shared" ref="BP7:BP19" si="1">RANK(BO7,$BO$7:$BO$41,0)</f>
        <v>#REF!</v>
      </c>
      <c r="BR7" s="4">
        <v>1</v>
      </c>
      <c r="BS7" s="4" t="e">
        <f t="shared" ref="BS7:BS35" si="2">MATCH(BR7,BP:BP,0)</f>
        <v>#N/A</v>
      </c>
      <c r="BU7" s="4" t="e">
        <f t="shared" ref="BU7:BU35" ca="1" si="3">IF(BH7&lt;&gt;0,INDIRECT(BU$5&amp;$BS7),"")</f>
        <v>#REF!</v>
      </c>
      <c r="BV7" s="4" t="e">
        <f t="shared" ref="BV7:BV35" ca="1" si="4">IF(BI7&lt;&gt;0,INDIRECT(BV$5&amp;$BS7),"")</f>
        <v>#REF!</v>
      </c>
      <c r="BW7" s="4" t="e">
        <f t="shared" ref="BW7:BW35" ca="1" si="5">IF(BJ7&lt;&gt;0,INDIRECT(BW$5&amp;$BS7),"")</f>
        <v>#REF!</v>
      </c>
    </row>
    <row r="8" spans="2:75" x14ac:dyDescent="0.25">
      <c r="B8" s="3">
        <v>2</v>
      </c>
      <c r="C8" s="3" t="s">
        <v>51</v>
      </c>
      <c r="D8" s="115" t="s">
        <v>28</v>
      </c>
      <c r="E8" s="119">
        <v>88</v>
      </c>
      <c r="F8" s="119">
        <v>132</v>
      </c>
      <c r="G8" s="10">
        <v>0</v>
      </c>
      <c r="H8" s="10">
        <v>63</v>
      </c>
      <c r="I8" s="10">
        <f>SUM(E8:F8:G8:H8)</f>
        <v>283</v>
      </c>
      <c r="BG8" s="4">
        <v>2</v>
      </c>
      <c r="BH8" s="4" t="e">
        <f>#REF!</f>
        <v>#REF!</v>
      </c>
      <c r="BI8" s="4" t="e">
        <f>#REF!</f>
        <v>#REF!</v>
      </c>
      <c r="BJ8" s="4" t="e">
        <f>#REF!</f>
        <v>#REF!</v>
      </c>
      <c r="BK8" s="5" t="e">
        <f>ROUND(#REF!,2)</f>
        <v>#REF!</v>
      </c>
      <c r="BM8" s="4" t="e">
        <f t="shared" si="0"/>
        <v>#REF!</v>
      </c>
      <c r="BO8" s="5" t="e">
        <f t="shared" ref="BO8:BO35" si="6">BK8*1000000-BJ8</f>
        <v>#REF!</v>
      </c>
      <c r="BP8" s="4" t="e">
        <f t="shared" si="1"/>
        <v>#REF!</v>
      </c>
      <c r="BR8" s="4">
        <v>2</v>
      </c>
      <c r="BS8" s="4" t="e">
        <f t="shared" si="2"/>
        <v>#N/A</v>
      </c>
      <c r="BU8" s="4" t="e">
        <f t="shared" ca="1" si="3"/>
        <v>#REF!</v>
      </c>
      <c r="BV8" s="4" t="e">
        <f t="shared" ca="1" si="4"/>
        <v>#REF!</v>
      </c>
      <c r="BW8" s="4" t="e">
        <f t="shared" ca="1" si="5"/>
        <v>#REF!</v>
      </c>
    </row>
    <row r="9" spans="2:75" x14ac:dyDescent="0.25">
      <c r="B9" s="3">
        <v>3</v>
      </c>
      <c r="C9" s="3" t="s">
        <v>54</v>
      </c>
      <c r="D9" s="115" t="s">
        <v>31</v>
      </c>
      <c r="E9" s="119">
        <v>79.2</v>
      </c>
      <c r="F9" s="119">
        <v>0</v>
      </c>
      <c r="G9" s="10">
        <v>106</v>
      </c>
      <c r="H9" s="10">
        <v>81</v>
      </c>
      <c r="I9" s="10">
        <f>SUM(E9:F9:G9:H9)</f>
        <v>266.2</v>
      </c>
      <c r="BG9" s="4">
        <v>3</v>
      </c>
      <c r="BH9" s="4" t="e">
        <f>#REF!</f>
        <v>#REF!</v>
      </c>
      <c r="BI9" s="4" t="e">
        <f>#REF!</f>
        <v>#REF!</v>
      </c>
      <c r="BJ9" s="4" t="e">
        <f>#REF!</f>
        <v>#REF!</v>
      </c>
      <c r="BK9" s="5" t="e">
        <f>ROUND(#REF!,2)</f>
        <v>#REF!</v>
      </c>
      <c r="BM9" s="4" t="e">
        <f t="shared" si="0"/>
        <v>#REF!</v>
      </c>
      <c r="BO9" s="5" t="e">
        <f t="shared" si="6"/>
        <v>#REF!</v>
      </c>
      <c r="BP9" s="4" t="e">
        <f t="shared" si="1"/>
        <v>#REF!</v>
      </c>
      <c r="BR9" s="4">
        <v>3</v>
      </c>
      <c r="BS9" s="4" t="e">
        <f t="shared" si="2"/>
        <v>#N/A</v>
      </c>
      <c r="BU9" s="4" t="e">
        <f t="shared" ca="1" si="3"/>
        <v>#REF!</v>
      </c>
      <c r="BV9" s="4" t="e">
        <f t="shared" ca="1" si="4"/>
        <v>#REF!</v>
      </c>
      <c r="BW9" s="4" t="e">
        <f t="shared" ca="1" si="5"/>
        <v>#REF!</v>
      </c>
    </row>
    <row r="10" spans="2:75" x14ac:dyDescent="0.25">
      <c r="B10" s="3">
        <v>4</v>
      </c>
      <c r="C10" s="3" t="s">
        <v>54</v>
      </c>
      <c r="D10" s="115" t="s">
        <v>33</v>
      </c>
      <c r="E10" s="119">
        <v>74.399999999999991</v>
      </c>
      <c r="F10" s="119">
        <v>81.599999999999994</v>
      </c>
      <c r="G10" s="10">
        <v>72</v>
      </c>
      <c r="H10" s="10">
        <v>26</v>
      </c>
      <c r="I10" s="10">
        <f>SUM(E10:F10:G10:H10)</f>
        <v>254</v>
      </c>
      <c r="BG10" s="4">
        <v>4</v>
      </c>
      <c r="BH10" s="4" t="e">
        <f>#REF!</f>
        <v>#REF!</v>
      </c>
      <c r="BI10" s="4" t="e">
        <f>#REF!</f>
        <v>#REF!</v>
      </c>
      <c r="BJ10" s="4" t="e">
        <f>#REF!</f>
        <v>#REF!</v>
      </c>
      <c r="BK10" s="5" t="e">
        <f>ROUND(#REF!,2)</f>
        <v>#REF!</v>
      </c>
      <c r="BM10" s="4" t="e">
        <f t="shared" si="0"/>
        <v>#REF!</v>
      </c>
      <c r="BO10" s="5" t="e">
        <f t="shared" si="6"/>
        <v>#REF!</v>
      </c>
      <c r="BP10" s="4" t="e">
        <f t="shared" si="1"/>
        <v>#REF!</v>
      </c>
      <c r="BR10" s="4">
        <v>4</v>
      </c>
      <c r="BS10" s="4" t="e">
        <f t="shared" si="2"/>
        <v>#N/A</v>
      </c>
      <c r="BU10" s="4" t="e">
        <f t="shared" ca="1" si="3"/>
        <v>#REF!</v>
      </c>
      <c r="BV10" s="4" t="e">
        <f t="shared" ca="1" si="4"/>
        <v>#REF!</v>
      </c>
      <c r="BW10" s="4" t="e">
        <f t="shared" ca="1" si="5"/>
        <v>#REF!</v>
      </c>
    </row>
    <row r="11" spans="2:75" x14ac:dyDescent="0.25">
      <c r="B11" s="3">
        <v>5</v>
      </c>
      <c r="C11" s="3" t="s">
        <v>54</v>
      </c>
      <c r="D11" s="115" t="s">
        <v>32</v>
      </c>
      <c r="E11" s="119">
        <v>75.599999999999994</v>
      </c>
      <c r="F11" s="119">
        <v>62.4</v>
      </c>
      <c r="G11" s="10">
        <v>52</v>
      </c>
      <c r="H11" s="10">
        <v>53</v>
      </c>
      <c r="I11" s="10">
        <f>SUM(E11:F11:G11:H11)</f>
        <v>243</v>
      </c>
      <c r="BG11" s="4">
        <v>5</v>
      </c>
      <c r="BH11" s="4" t="e">
        <f>#REF!</f>
        <v>#REF!</v>
      </c>
      <c r="BI11" s="4" t="e">
        <f>#REF!</f>
        <v>#REF!</v>
      </c>
      <c r="BJ11" s="4" t="e">
        <f>#REF!</f>
        <v>#REF!</v>
      </c>
      <c r="BK11" s="5" t="e">
        <f>ROUND(#REF!,2)</f>
        <v>#REF!</v>
      </c>
      <c r="BM11" s="4" t="e">
        <f t="shared" si="0"/>
        <v>#REF!</v>
      </c>
      <c r="BO11" s="5" t="e">
        <f t="shared" si="6"/>
        <v>#REF!</v>
      </c>
      <c r="BP11" s="4" t="e">
        <f t="shared" si="1"/>
        <v>#REF!</v>
      </c>
      <c r="BR11" s="4">
        <v>5</v>
      </c>
      <c r="BS11" s="4" t="e">
        <f t="shared" si="2"/>
        <v>#N/A</v>
      </c>
      <c r="BU11" s="4" t="e">
        <f t="shared" ca="1" si="3"/>
        <v>#REF!</v>
      </c>
      <c r="BV11" s="4" t="e">
        <f t="shared" ca="1" si="4"/>
        <v>#REF!</v>
      </c>
      <c r="BW11" s="4" t="e">
        <f t="shared" ca="1" si="5"/>
        <v>#REF!</v>
      </c>
    </row>
    <row r="12" spans="2:75" x14ac:dyDescent="0.25">
      <c r="B12" s="3">
        <v>6</v>
      </c>
      <c r="C12" s="3" t="s">
        <v>54</v>
      </c>
      <c r="D12" s="115" t="s">
        <v>29</v>
      </c>
      <c r="E12" s="119">
        <v>86.399999999999991</v>
      </c>
      <c r="F12" s="119">
        <v>61.199999999999996</v>
      </c>
      <c r="G12" s="10">
        <v>53</v>
      </c>
      <c r="H12" s="10">
        <v>26</v>
      </c>
      <c r="I12" s="10">
        <f>SUM(E12:F12:G12:H12)</f>
        <v>226.6</v>
      </c>
      <c r="BG12" s="4">
        <v>6</v>
      </c>
      <c r="BH12" s="4" t="e">
        <f>#REF!</f>
        <v>#REF!</v>
      </c>
      <c r="BI12" s="4" t="e">
        <f>#REF!</f>
        <v>#REF!</v>
      </c>
      <c r="BJ12" s="4" t="e">
        <f>#REF!</f>
        <v>#REF!</v>
      </c>
      <c r="BK12" s="5" t="e">
        <f>ROUND(#REF!,2)</f>
        <v>#REF!</v>
      </c>
      <c r="BM12" s="4" t="e">
        <f t="shared" si="0"/>
        <v>#REF!</v>
      </c>
      <c r="BO12" s="5" t="e">
        <f t="shared" si="6"/>
        <v>#REF!</v>
      </c>
      <c r="BP12" s="4" t="e">
        <f t="shared" si="1"/>
        <v>#REF!</v>
      </c>
      <c r="BR12" s="4">
        <v>6</v>
      </c>
      <c r="BS12" s="4" t="e">
        <f t="shared" si="2"/>
        <v>#N/A</v>
      </c>
      <c r="BU12" s="4" t="e">
        <f t="shared" ca="1" si="3"/>
        <v>#REF!</v>
      </c>
      <c r="BV12" s="4" t="e">
        <f t="shared" ca="1" si="4"/>
        <v>#REF!</v>
      </c>
      <c r="BW12" s="4" t="e">
        <f t="shared" ca="1" si="5"/>
        <v>#REF!</v>
      </c>
    </row>
    <row r="13" spans="2:75" x14ac:dyDescent="0.25">
      <c r="B13" s="3">
        <v>7</v>
      </c>
      <c r="C13" s="3" t="s">
        <v>54</v>
      </c>
      <c r="D13" s="116" t="s">
        <v>26</v>
      </c>
      <c r="E13" s="119">
        <v>123.6</v>
      </c>
      <c r="F13" s="119">
        <v>32.4</v>
      </c>
      <c r="G13" s="10">
        <v>63</v>
      </c>
      <c r="H13" s="10">
        <v>0</v>
      </c>
      <c r="I13" s="10">
        <f>SUM(E13:F13:G13:H13)</f>
        <v>219</v>
      </c>
      <c r="BG13" s="4">
        <v>7</v>
      </c>
      <c r="BH13" s="4" t="e">
        <f>#REF!</f>
        <v>#REF!</v>
      </c>
      <c r="BI13" s="4" t="e">
        <f>#REF!</f>
        <v>#REF!</v>
      </c>
      <c r="BJ13" s="4" t="e">
        <f>#REF!</f>
        <v>#REF!</v>
      </c>
      <c r="BK13" s="5" t="e">
        <f>ROUND(#REF!,2)</f>
        <v>#REF!</v>
      </c>
      <c r="BM13" s="4" t="e">
        <f t="shared" si="0"/>
        <v>#REF!</v>
      </c>
      <c r="BO13" s="5" t="e">
        <f t="shared" si="6"/>
        <v>#REF!</v>
      </c>
      <c r="BP13" s="4" t="e">
        <f t="shared" si="1"/>
        <v>#REF!</v>
      </c>
      <c r="BR13" s="4">
        <v>7</v>
      </c>
      <c r="BS13" s="4" t="e">
        <f t="shared" si="2"/>
        <v>#N/A</v>
      </c>
      <c r="BU13" s="4" t="e">
        <f t="shared" ca="1" si="3"/>
        <v>#REF!</v>
      </c>
      <c r="BV13" s="4" t="e">
        <f t="shared" ca="1" si="4"/>
        <v>#REF!</v>
      </c>
      <c r="BW13" s="4" t="e">
        <f t="shared" ca="1" si="5"/>
        <v>#REF!</v>
      </c>
    </row>
    <row r="14" spans="2:75" x14ac:dyDescent="0.25">
      <c r="B14" s="3">
        <v>8</v>
      </c>
      <c r="C14" s="3" t="s">
        <v>54</v>
      </c>
      <c r="D14" s="115" t="s">
        <v>35</v>
      </c>
      <c r="E14" s="119">
        <v>62.4</v>
      </c>
      <c r="F14" s="119">
        <v>0</v>
      </c>
      <c r="G14" s="10">
        <v>70</v>
      </c>
      <c r="H14" s="10">
        <v>62</v>
      </c>
      <c r="I14" s="10">
        <f>SUM(E14:F14:G14:H14)</f>
        <v>194.4</v>
      </c>
      <c r="BG14" s="4">
        <v>8</v>
      </c>
      <c r="BH14" s="4" t="e">
        <f>#REF!</f>
        <v>#REF!</v>
      </c>
      <c r="BI14" s="4" t="e">
        <f>#REF!</f>
        <v>#REF!</v>
      </c>
      <c r="BJ14" s="4" t="e">
        <f>#REF!</f>
        <v>#REF!</v>
      </c>
      <c r="BK14" s="5" t="e">
        <f>ROUND(#REF!,2)</f>
        <v>#REF!</v>
      </c>
      <c r="BM14" s="4" t="e">
        <f t="shared" si="0"/>
        <v>#REF!</v>
      </c>
      <c r="BO14" s="5" t="e">
        <f t="shared" si="6"/>
        <v>#REF!</v>
      </c>
      <c r="BP14" s="4" t="e">
        <f t="shared" si="1"/>
        <v>#REF!</v>
      </c>
      <c r="BR14" s="4">
        <v>8</v>
      </c>
      <c r="BS14" s="4" t="e">
        <f t="shared" si="2"/>
        <v>#N/A</v>
      </c>
      <c r="BU14" s="4" t="e">
        <f t="shared" ca="1" si="3"/>
        <v>#REF!</v>
      </c>
      <c r="BV14" s="4" t="e">
        <f t="shared" ca="1" si="4"/>
        <v>#REF!</v>
      </c>
      <c r="BW14" s="4" t="e">
        <f t="shared" ca="1" si="5"/>
        <v>#REF!</v>
      </c>
    </row>
    <row r="15" spans="2:75" x14ac:dyDescent="0.25">
      <c r="B15" s="3">
        <v>9</v>
      </c>
      <c r="C15" s="3" t="s">
        <v>54</v>
      </c>
      <c r="D15" s="115" t="s">
        <v>37</v>
      </c>
      <c r="E15" s="120">
        <v>62.4</v>
      </c>
      <c r="F15" s="119">
        <v>0</v>
      </c>
      <c r="G15" s="10">
        <v>52</v>
      </c>
      <c r="H15" s="10">
        <v>79</v>
      </c>
      <c r="I15" s="10">
        <f>SUM(E15:F15:G15:H15)</f>
        <v>193.4</v>
      </c>
      <c r="BG15" s="4">
        <v>9</v>
      </c>
      <c r="BH15" s="4" t="e">
        <f>#REF!</f>
        <v>#REF!</v>
      </c>
      <c r="BI15" s="4" t="e">
        <f>#REF!</f>
        <v>#REF!</v>
      </c>
      <c r="BJ15" s="4" t="e">
        <f>#REF!</f>
        <v>#REF!</v>
      </c>
      <c r="BK15" s="5" t="e">
        <f>ROUND(#REF!,2)</f>
        <v>#REF!</v>
      </c>
      <c r="BM15" s="4" t="e">
        <f t="shared" si="0"/>
        <v>#REF!</v>
      </c>
      <c r="BO15" s="5" t="e">
        <f t="shared" si="6"/>
        <v>#REF!</v>
      </c>
      <c r="BP15" s="4" t="e">
        <f t="shared" si="1"/>
        <v>#REF!</v>
      </c>
      <c r="BR15" s="4">
        <v>9</v>
      </c>
      <c r="BS15" s="4" t="e">
        <f t="shared" si="2"/>
        <v>#N/A</v>
      </c>
      <c r="BU15" s="4" t="e">
        <f t="shared" ca="1" si="3"/>
        <v>#REF!</v>
      </c>
      <c r="BV15" s="4" t="e">
        <f t="shared" ca="1" si="4"/>
        <v>#REF!</v>
      </c>
      <c r="BW15" s="4" t="e">
        <f t="shared" ca="1" si="5"/>
        <v>#REF!</v>
      </c>
    </row>
    <row r="16" spans="2:75" x14ac:dyDescent="0.25">
      <c r="B16" s="3">
        <v>10</v>
      </c>
      <c r="C16" s="3" t="s">
        <v>54</v>
      </c>
      <c r="D16" s="115" t="s">
        <v>40</v>
      </c>
      <c r="E16" s="119">
        <v>0</v>
      </c>
      <c r="F16" s="119">
        <v>31.2</v>
      </c>
      <c r="G16" s="10">
        <v>62</v>
      </c>
      <c r="H16" s="10">
        <v>90</v>
      </c>
      <c r="I16" s="10">
        <f>SUM(E16:F16:G16:H16)</f>
        <v>183.2</v>
      </c>
      <c r="BG16" s="4">
        <v>10</v>
      </c>
      <c r="BH16" s="4" t="e">
        <f>#REF!</f>
        <v>#REF!</v>
      </c>
      <c r="BI16" s="4" t="e">
        <f>#REF!</f>
        <v>#REF!</v>
      </c>
      <c r="BJ16" s="4" t="e">
        <f>#REF!</f>
        <v>#REF!</v>
      </c>
      <c r="BK16" s="5" t="e">
        <f>ROUND(#REF!,2)</f>
        <v>#REF!</v>
      </c>
      <c r="BM16" s="4" t="e">
        <f t="shared" si="0"/>
        <v>#REF!</v>
      </c>
      <c r="BO16" s="5" t="e">
        <f t="shared" si="6"/>
        <v>#REF!</v>
      </c>
      <c r="BP16" s="4" t="e">
        <f t="shared" si="1"/>
        <v>#REF!</v>
      </c>
      <c r="BR16" s="4">
        <v>10</v>
      </c>
      <c r="BS16" s="4" t="e">
        <f t="shared" si="2"/>
        <v>#N/A</v>
      </c>
      <c r="BU16" s="4" t="e">
        <f t="shared" ca="1" si="3"/>
        <v>#REF!</v>
      </c>
      <c r="BV16" s="4" t="e">
        <f t="shared" ca="1" si="4"/>
        <v>#REF!</v>
      </c>
      <c r="BW16" s="4" t="e">
        <f t="shared" ca="1" si="5"/>
        <v>#REF!</v>
      </c>
    </row>
    <row r="17" spans="2:77" x14ac:dyDescent="0.25">
      <c r="B17" s="3">
        <v>11</v>
      </c>
      <c r="C17" s="3" t="s">
        <v>54</v>
      </c>
      <c r="D17" s="115" t="s">
        <v>68</v>
      </c>
      <c r="E17" s="119">
        <v>63.599999999999994</v>
      </c>
      <c r="F17" s="119">
        <v>75.599999999999994</v>
      </c>
      <c r="G17" s="10">
        <v>0</v>
      </c>
      <c r="H17" s="10">
        <v>26</v>
      </c>
      <c r="I17" s="10">
        <f>SUM(E17:F17:G17:H17)</f>
        <v>165.2</v>
      </c>
      <c r="BG17" s="4">
        <v>11</v>
      </c>
      <c r="BH17" s="4" t="e">
        <f>#REF!</f>
        <v>#REF!</v>
      </c>
      <c r="BI17" s="4" t="e">
        <f>#REF!</f>
        <v>#REF!</v>
      </c>
      <c r="BJ17" s="4" t="e">
        <f>#REF!</f>
        <v>#REF!</v>
      </c>
      <c r="BK17" s="5" t="e">
        <f>ROUND(#REF!,2)</f>
        <v>#REF!</v>
      </c>
      <c r="BM17" s="4" t="e">
        <f t="shared" si="0"/>
        <v>#REF!</v>
      </c>
      <c r="BO17" s="5" t="e">
        <f t="shared" si="6"/>
        <v>#REF!</v>
      </c>
      <c r="BP17" s="4" t="e">
        <f t="shared" si="1"/>
        <v>#REF!</v>
      </c>
      <c r="BR17" s="4">
        <v>11</v>
      </c>
      <c r="BS17" s="4" t="e">
        <f t="shared" si="2"/>
        <v>#N/A</v>
      </c>
      <c r="BU17" s="4" t="e">
        <f t="shared" ca="1" si="3"/>
        <v>#REF!</v>
      </c>
      <c r="BV17" s="4" t="e">
        <f t="shared" ca="1" si="4"/>
        <v>#REF!</v>
      </c>
      <c r="BW17" s="4" t="e">
        <f t="shared" ca="1" si="5"/>
        <v>#REF!</v>
      </c>
    </row>
    <row r="18" spans="2:77" x14ac:dyDescent="0.25">
      <c r="B18" s="3">
        <v>12</v>
      </c>
      <c r="C18" s="3" t="s">
        <v>52</v>
      </c>
      <c r="D18" s="117" t="s">
        <v>53</v>
      </c>
      <c r="E18" s="119">
        <v>0</v>
      </c>
      <c r="F18" s="119">
        <v>91</v>
      </c>
      <c r="G18" s="10">
        <v>0</v>
      </c>
      <c r="H18" s="10">
        <v>53</v>
      </c>
      <c r="I18" s="10">
        <f>SUM(E18:F18:G18:H18)</f>
        <v>144</v>
      </c>
      <c r="BG18" s="4">
        <v>12</v>
      </c>
      <c r="BH18" s="4" t="e">
        <f>#REF!</f>
        <v>#REF!</v>
      </c>
      <c r="BI18" s="4" t="e">
        <f>#REF!</f>
        <v>#REF!</v>
      </c>
      <c r="BJ18" s="4" t="e">
        <f>#REF!</f>
        <v>#REF!</v>
      </c>
      <c r="BK18" s="5" t="e">
        <f>ROUND(#REF!,2)</f>
        <v>#REF!</v>
      </c>
      <c r="BM18" s="4" t="e">
        <f t="shared" si="0"/>
        <v>#REF!</v>
      </c>
      <c r="BO18" s="5" t="e">
        <f t="shared" si="6"/>
        <v>#REF!</v>
      </c>
      <c r="BP18" s="4" t="e">
        <f t="shared" si="1"/>
        <v>#REF!</v>
      </c>
      <c r="BR18" s="4">
        <v>12</v>
      </c>
      <c r="BS18" s="4" t="e">
        <f t="shared" si="2"/>
        <v>#N/A</v>
      </c>
      <c r="BU18" s="4" t="e">
        <f t="shared" ca="1" si="3"/>
        <v>#REF!</v>
      </c>
      <c r="BV18" s="4" t="e">
        <f t="shared" ca="1" si="4"/>
        <v>#REF!</v>
      </c>
      <c r="BW18" s="4" t="e">
        <f t="shared" ca="1" si="5"/>
        <v>#REF!</v>
      </c>
    </row>
    <row r="19" spans="2:77" x14ac:dyDescent="0.25">
      <c r="B19" s="3">
        <v>13</v>
      </c>
      <c r="C19" s="3" t="s">
        <v>52</v>
      </c>
      <c r="D19" s="117" t="s">
        <v>56</v>
      </c>
      <c r="E19" s="120">
        <v>0</v>
      </c>
      <c r="F19" s="119">
        <v>72</v>
      </c>
      <c r="G19" s="10">
        <v>0</v>
      </c>
      <c r="H19" s="10">
        <v>68</v>
      </c>
      <c r="I19" s="10">
        <f>SUM(E19:F19:G19:H19)</f>
        <v>140</v>
      </c>
      <c r="BG19" s="4">
        <v>13</v>
      </c>
      <c r="BH19" s="4" t="e">
        <f>#REF!</f>
        <v>#REF!</v>
      </c>
      <c r="BI19" s="4" t="e">
        <f>#REF!</f>
        <v>#REF!</v>
      </c>
      <c r="BJ19" s="4" t="e">
        <f>#REF!</f>
        <v>#REF!</v>
      </c>
      <c r="BK19" s="5" t="e">
        <f>ROUND(#REF!,2)</f>
        <v>#REF!</v>
      </c>
      <c r="BM19" s="4" t="e">
        <f t="shared" si="0"/>
        <v>#REF!</v>
      </c>
      <c r="BO19" s="5" t="e">
        <f t="shared" si="6"/>
        <v>#REF!</v>
      </c>
      <c r="BP19" s="4" t="e">
        <f t="shared" si="1"/>
        <v>#REF!</v>
      </c>
      <c r="BR19" s="4">
        <v>13</v>
      </c>
      <c r="BS19" s="4" t="e">
        <f t="shared" si="2"/>
        <v>#N/A</v>
      </c>
      <c r="BU19" s="4" t="e">
        <f t="shared" ca="1" si="3"/>
        <v>#REF!</v>
      </c>
      <c r="BV19" s="4" t="e">
        <f t="shared" ca="1" si="4"/>
        <v>#REF!</v>
      </c>
      <c r="BW19" s="4" t="e">
        <f t="shared" ca="1" si="5"/>
        <v>#REF!</v>
      </c>
    </row>
    <row r="20" spans="2:77" x14ac:dyDescent="0.25">
      <c r="B20" s="3">
        <v>14</v>
      </c>
      <c r="C20" s="3" t="s">
        <v>54</v>
      </c>
      <c r="D20" s="117" t="s">
        <v>87</v>
      </c>
      <c r="E20" s="120">
        <v>0</v>
      </c>
      <c r="F20" s="119">
        <v>31.2</v>
      </c>
      <c r="G20" s="10">
        <v>53</v>
      </c>
      <c r="H20" s="10">
        <v>52</v>
      </c>
      <c r="I20" s="10">
        <f>SUM(E20:F20:G20:H20)</f>
        <v>136.19999999999999</v>
      </c>
      <c r="BG20" s="4">
        <v>14</v>
      </c>
      <c r="BH20" s="4" t="e">
        <f>#REF!</f>
        <v>#REF!</v>
      </c>
      <c r="BI20" s="4" t="e">
        <f>#REF!</f>
        <v>#REF!</v>
      </c>
      <c r="BJ20" s="4" t="e">
        <f>#REF!</f>
        <v>#REF!</v>
      </c>
      <c r="BK20" s="5" t="e">
        <f>ROUND(#REF!,2)</f>
        <v>#REF!</v>
      </c>
      <c r="BM20" s="4" t="e">
        <f t="shared" si="0"/>
        <v>#REF!</v>
      </c>
      <c r="BO20" s="5" t="e">
        <f t="shared" si="6"/>
        <v>#REF!</v>
      </c>
      <c r="BP20" s="4" t="e">
        <f t="shared" ref="BP20:BP35" si="7">RANK(BO20,$BO$7:$BO$41)</f>
        <v>#REF!</v>
      </c>
      <c r="BR20" s="4">
        <v>14</v>
      </c>
      <c r="BS20" s="4" t="e">
        <f t="shared" si="2"/>
        <v>#N/A</v>
      </c>
      <c r="BU20" s="4" t="e">
        <f t="shared" ca="1" si="3"/>
        <v>#REF!</v>
      </c>
      <c r="BV20" s="4" t="e">
        <f t="shared" ca="1" si="4"/>
        <v>#REF!</v>
      </c>
      <c r="BW20" s="4" t="e">
        <f t="shared" ca="1" si="5"/>
        <v>#REF!</v>
      </c>
    </row>
    <row r="21" spans="2:77" x14ac:dyDescent="0.25">
      <c r="B21" s="3">
        <v>15</v>
      </c>
      <c r="C21" s="3" t="s">
        <v>52</v>
      </c>
      <c r="D21" s="117" t="s">
        <v>30</v>
      </c>
      <c r="E21" s="125">
        <v>81.599999999999994</v>
      </c>
      <c r="F21" s="119">
        <v>52</v>
      </c>
      <c r="G21" s="10">
        <v>0</v>
      </c>
      <c r="H21" s="10">
        <v>0</v>
      </c>
      <c r="I21" s="10">
        <f>SUM(E21:F21:G21:H21)</f>
        <v>133.6</v>
      </c>
      <c r="BG21" s="4">
        <v>15</v>
      </c>
      <c r="BH21" s="4" t="e">
        <f>#REF!</f>
        <v>#REF!</v>
      </c>
      <c r="BI21" s="4" t="e">
        <f>#REF!</f>
        <v>#REF!</v>
      </c>
      <c r="BJ21" s="4" t="e">
        <f>#REF!</f>
        <v>#REF!</v>
      </c>
      <c r="BK21" s="5" t="e">
        <f>ROUND(#REF!,2)</f>
        <v>#REF!</v>
      </c>
      <c r="BM21" s="4" t="e">
        <f t="shared" si="0"/>
        <v>#REF!</v>
      </c>
      <c r="BO21" s="5" t="e">
        <f t="shared" si="6"/>
        <v>#REF!</v>
      </c>
      <c r="BP21" s="4" t="e">
        <f t="shared" si="7"/>
        <v>#REF!</v>
      </c>
      <c r="BR21" s="4">
        <v>15</v>
      </c>
      <c r="BS21" s="4" t="e">
        <f t="shared" si="2"/>
        <v>#N/A</v>
      </c>
      <c r="BU21" s="4" t="e">
        <f t="shared" ca="1" si="3"/>
        <v>#REF!</v>
      </c>
      <c r="BV21" s="4" t="e">
        <f t="shared" ca="1" si="4"/>
        <v>#REF!</v>
      </c>
      <c r="BW21" s="4" t="e">
        <f t="shared" ca="1" si="5"/>
        <v>#REF!</v>
      </c>
    </row>
    <row r="22" spans="2:77" x14ac:dyDescent="0.25">
      <c r="B22" s="3">
        <v>16</v>
      </c>
      <c r="C22" s="3" t="s">
        <v>52</v>
      </c>
      <c r="D22" s="117" t="s">
        <v>55</v>
      </c>
      <c r="E22" s="121">
        <v>0</v>
      </c>
      <c r="F22" s="119">
        <v>80</v>
      </c>
      <c r="G22" s="10">
        <v>0</v>
      </c>
      <c r="H22" s="10">
        <v>52</v>
      </c>
      <c r="I22" s="10">
        <f>SUM(E22:F22:G22:H22)</f>
        <v>132</v>
      </c>
      <c r="BG22" s="4">
        <v>16</v>
      </c>
      <c r="BH22" s="4" t="e">
        <f>#REF!</f>
        <v>#REF!</v>
      </c>
      <c r="BI22" s="4" t="e">
        <f>#REF!</f>
        <v>#REF!</v>
      </c>
      <c r="BJ22" s="4" t="e">
        <f>#REF!</f>
        <v>#REF!</v>
      </c>
      <c r="BK22" s="5" t="e">
        <f>ROUND(#REF!,2)</f>
        <v>#REF!</v>
      </c>
      <c r="BM22" s="4" t="e">
        <f t="shared" si="0"/>
        <v>#REF!</v>
      </c>
      <c r="BO22" s="5" t="e">
        <f t="shared" si="6"/>
        <v>#REF!</v>
      </c>
      <c r="BP22" s="4" t="e">
        <f t="shared" si="7"/>
        <v>#REF!</v>
      </c>
      <c r="BR22" s="4">
        <v>16</v>
      </c>
      <c r="BS22" s="4" t="e">
        <f t="shared" si="2"/>
        <v>#N/A</v>
      </c>
      <c r="BU22" s="4" t="e">
        <f t="shared" ca="1" si="3"/>
        <v>#REF!</v>
      </c>
      <c r="BV22" s="4" t="e">
        <f t="shared" ca="1" si="4"/>
        <v>#REF!</v>
      </c>
      <c r="BW22" s="4" t="e">
        <f t="shared" ca="1" si="5"/>
        <v>#REF!</v>
      </c>
    </row>
    <row r="23" spans="2:77" x14ac:dyDescent="0.25">
      <c r="B23" s="3">
        <v>17</v>
      </c>
      <c r="C23" s="3" t="s">
        <v>54</v>
      </c>
      <c r="D23" s="117" t="s">
        <v>39</v>
      </c>
      <c r="E23" s="121">
        <v>1.2</v>
      </c>
      <c r="F23" s="119">
        <v>0</v>
      </c>
      <c r="G23" s="10">
        <v>62</v>
      </c>
      <c r="H23" s="10">
        <v>52</v>
      </c>
      <c r="I23" s="10">
        <f>SUM(E23:F23:G23:H23)</f>
        <v>115.2</v>
      </c>
      <c r="BG23" s="4">
        <v>17</v>
      </c>
      <c r="BH23" s="4" t="e">
        <f>#REF!</f>
        <v>#REF!</v>
      </c>
      <c r="BI23" s="4" t="e">
        <f>#REF!</f>
        <v>#REF!</v>
      </c>
      <c r="BJ23" s="4" t="e">
        <f>#REF!</f>
        <v>#REF!</v>
      </c>
      <c r="BK23" s="5" t="e">
        <f>ROUND(#REF!,2)</f>
        <v>#REF!</v>
      </c>
      <c r="BM23" s="4" t="e">
        <f t="shared" si="0"/>
        <v>#REF!</v>
      </c>
      <c r="BO23" s="5" t="e">
        <f t="shared" si="6"/>
        <v>#REF!</v>
      </c>
      <c r="BP23" s="4" t="e">
        <f t="shared" si="7"/>
        <v>#REF!</v>
      </c>
      <c r="BR23" s="4">
        <v>17</v>
      </c>
      <c r="BS23" s="4" t="e">
        <f t="shared" si="2"/>
        <v>#N/A</v>
      </c>
      <c r="BU23" s="4" t="e">
        <f t="shared" ca="1" si="3"/>
        <v>#REF!</v>
      </c>
      <c r="BV23" s="4" t="e">
        <f t="shared" ca="1" si="4"/>
        <v>#REF!</v>
      </c>
      <c r="BW23" s="4" t="e">
        <f t="shared" ca="1" si="5"/>
        <v>#REF!</v>
      </c>
    </row>
    <row r="24" spans="2:77" x14ac:dyDescent="0.25">
      <c r="B24" s="3">
        <v>18</v>
      </c>
      <c r="C24" s="3" t="s">
        <v>51</v>
      </c>
      <c r="D24" s="117" t="s">
        <v>105</v>
      </c>
      <c r="E24" s="121">
        <v>0</v>
      </c>
      <c r="F24" s="119">
        <v>0</v>
      </c>
      <c r="G24" s="10">
        <v>0</v>
      </c>
      <c r="H24" s="10">
        <v>106</v>
      </c>
      <c r="I24" s="10">
        <f>SUM(E24:F24:G24:H24)</f>
        <v>106</v>
      </c>
      <c r="BG24" s="4">
        <v>18</v>
      </c>
      <c r="BH24" s="4" t="e">
        <f>#REF!</f>
        <v>#REF!</v>
      </c>
      <c r="BI24" s="4" t="e">
        <f>#REF!</f>
        <v>#REF!</v>
      </c>
      <c r="BJ24" s="4" t="e">
        <f>#REF!</f>
        <v>#REF!</v>
      </c>
      <c r="BK24" s="5" t="e">
        <f>ROUND(#REF!,2)</f>
        <v>#REF!</v>
      </c>
      <c r="BM24" s="4" t="e">
        <f t="shared" si="0"/>
        <v>#REF!</v>
      </c>
      <c r="BO24" s="5" t="e">
        <f t="shared" si="6"/>
        <v>#REF!</v>
      </c>
      <c r="BP24" s="4" t="e">
        <f t="shared" si="7"/>
        <v>#REF!</v>
      </c>
      <c r="BR24" s="4">
        <v>18</v>
      </c>
      <c r="BS24" s="4" t="e">
        <f t="shared" si="2"/>
        <v>#N/A</v>
      </c>
      <c r="BU24" s="4" t="e">
        <f t="shared" ca="1" si="3"/>
        <v>#REF!</v>
      </c>
      <c r="BV24" s="4" t="e">
        <f t="shared" ca="1" si="4"/>
        <v>#REF!</v>
      </c>
      <c r="BW24" s="4" t="e">
        <f t="shared" ca="1" si="5"/>
        <v>#REF!</v>
      </c>
    </row>
    <row r="25" spans="2:77" x14ac:dyDescent="0.25">
      <c r="B25" s="3">
        <v>19</v>
      </c>
      <c r="C25" s="3" t="s">
        <v>52</v>
      </c>
      <c r="D25" s="117" t="s">
        <v>60</v>
      </c>
      <c r="E25" s="121">
        <v>0</v>
      </c>
      <c r="F25" s="124">
        <v>52</v>
      </c>
      <c r="G25" s="10">
        <v>0</v>
      </c>
      <c r="H25" s="10">
        <v>52</v>
      </c>
      <c r="I25" s="10">
        <f>SUM(E25:F25:G25:H25)</f>
        <v>104</v>
      </c>
      <c r="BG25" s="4">
        <v>19</v>
      </c>
      <c r="BH25" s="4" t="e">
        <f>#REF!</f>
        <v>#REF!</v>
      </c>
      <c r="BI25" s="4" t="e">
        <f>#REF!</f>
        <v>#REF!</v>
      </c>
      <c r="BJ25" s="4" t="e">
        <f>#REF!</f>
        <v>#REF!</v>
      </c>
      <c r="BK25" s="5" t="e">
        <f>ROUND(#REF!,2)</f>
        <v>#REF!</v>
      </c>
      <c r="BM25" s="4" t="e">
        <f t="shared" si="0"/>
        <v>#REF!</v>
      </c>
      <c r="BO25" s="5" t="e">
        <f t="shared" si="6"/>
        <v>#REF!</v>
      </c>
      <c r="BP25" s="4" t="e">
        <f t="shared" si="7"/>
        <v>#REF!</v>
      </c>
      <c r="BR25" s="4">
        <v>19</v>
      </c>
      <c r="BS25" s="4" t="e">
        <f t="shared" si="2"/>
        <v>#N/A</v>
      </c>
      <c r="BU25" s="4" t="e">
        <f t="shared" ca="1" si="3"/>
        <v>#REF!</v>
      </c>
      <c r="BV25" s="4" t="e">
        <f t="shared" ca="1" si="4"/>
        <v>#REF!</v>
      </c>
      <c r="BW25" s="4" t="e">
        <f t="shared" ca="1" si="5"/>
        <v>#REF!</v>
      </c>
    </row>
    <row r="26" spans="2:77" x14ac:dyDescent="0.25">
      <c r="B26" s="3">
        <v>20</v>
      </c>
      <c r="C26" s="3" t="s">
        <v>54</v>
      </c>
      <c r="D26" s="117" t="s">
        <v>86</v>
      </c>
      <c r="E26" s="121">
        <v>0</v>
      </c>
      <c r="F26" s="124">
        <v>0</v>
      </c>
      <c r="G26" s="10">
        <v>92</v>
      </c>
      <c r="H26" s="10">
        <v>0</v>
      </c>
      <c r="I26" s="10">
        <f>SUM(E26:F26:G26:H26)</f>
        <v>92</v>
      </c>
      <c r="BG26" s="4">
        <v>20</v>
      </c>
      <c r="BH26" s="4" t="e">
        <f>#REF!</f>
        <v>#REF!</v>
      </c>
      <c r="BI26" s="4" t="e">
        <f>#REF!</f>
        <v>#REF!</v>
      </c>
      <c r="BJ26" s="4" t="e">
        <f>#REF!</f>
        <v>#REF!</v>
      </c>
      <c r="BK26" s="5" t="e">
        <f>ROUND(#REF!,2)</f>
        <v>#REF!</v>
      </c>
      <c r="BM26" s="4" t="e">
        <f t="shared" si="0"/>
        <v>#REF!</v>
      </c>
      <c r="BO26" s="5" t="e">
        <f t="shared" si="6"/>
        <v>#REF!</v>
      </c>
      <c r="BP26" s="4" t="e">
        <f t="shared" si="7"/>
        <v>#REF!</v>
      </c>
      <c r="BR26" s="4">
        <v>20</v>
      </c>
      <c r="BS26" s="4" t="e">
        <f t="shared" si="2"/>
        <v>#N/A</v>
      </c>
      <c r="BU26" s="4" t="e">
        <f t="shared" ca="1" si="3"/>
        <v>#REF!</v>
      </c>
      <c r="BV26" s="4" t="e">
        <f t="shared" ca="1" si="4"/>
        <v>#REF!</v>
      </c>
      <c r="BW26" s="4" t="e">
        <f t="shared" ca="1" si="5"/>
        <v>#REF!</v>
      </c>
    </row>
    <row r="27" spans="2:77" x14ac:dyDescent="0.25">
      <c r="B27" s="3">
        <v>21</v>
      </c>
      <c r="C27" s="3" t="s">
        <v>52</v>
      </c>
      <c r="D27" s="117" t="s">
        <v>57</v>
      </c>
      <c r="E27" s="121">
        <v>0</v>
      </c>
      <c r="F27" s="124">
        <v>63</v>
      </c>
      <c r="G27" s="10">
        <v>0</v>
      </c>
      <c r="H27" s="10">
        <v>0</v>
      </c>
      <c r="I27" s="10">
        <f>SUM(E27:F27:G27:H27)</f>
        <v>63</v>
      </c>
      <c r="BG27" s="4">
        <v>21</v>
      </c>
      <c r="BH27" s="4" t="e">
        <f>#REF!</f>
        <v>#REF!</v>
      </c>
      <c r="BI27" s="4" t="e">
        <f>#REF!</f>
        <v>#REF!</v>
      </c>
      <c r="BJ27" s="4" t="e">
        <f>#REF!</f>
        <v>#REF!</v>
      </c>
      <c r="BK27" s="5" t="e">
        <f>ROUND(#REF!,2)</f>
        <v>#REF!</v>
      </c>
      <c r="BM27" s="4" t="e">
        <f t="shared" si="0"/>
        <v>#REF!</v>
      </c>
      <c r="BO27" s="5" t="e">
        <f t="shared" si="6"/>
        <v>#REF!</v>
      </c>
      <c r="BP27" s="4" t="e">
        <f t="shared" si="7"/>
        <v>#REF!</v>
      </c>
      <c r="BR27" s="4">
        <v>21</v>
      </c>
      <c r="BS27" s="4" t="e">
        <f t="shared" si="2"/>
        <v>#N/A</v>
      </c>
      <c r="BU27" s="4" t="e">
        <f t="shared" ca="1" si="3"/>
        <v>#REF!</v>
      </c>
      <c r="BV27" s="4" t="e">
        <f t="shared" ca="1" si="4"/>
        <v>#REF!</v>
      </c>
      <c r="BW27" s="4" t="e">
        <f t="shared" ca="1" si="5"/>
        <v>#REF!</v>
      </c>
    </row>
    <row r="28" spans="2:77" x14ac:dyDescent="0.25">
      <c r="B28" s="3">
        <v>22</v>
      </c>
      <c r="C28" s="3" t="s">
        <v>54</v>
      </c>
      <c r="D28" s="117" t="s">
        <v>36</v>
      </c>
      <c r="E28" s="121">
        <v>62.4</v>
      </c>
      <c r="F28" s="124">
        <v>0</v>
      </c>
      <c r="G28" s="10">
        <v>0</v>
      </c>
      <c r="H28" s="10">
        <v>0</v>
      </c>
      <c r="I28" s="10">
        <f>SUM(E28:F28:G28:H28)</f>
        <v>62.4</v>
      </c>
      <c r="BG28" s="4">
        <v>22</v>
      </c>
      <c r="BH28" s="4" t="e">
        <f>#REF!</f>
        <v>#REF!</v>
      </c>
      <c r="BI28" s="4" t="e">
        <f>#REF!</f>
        <v>#REF!</v>
      </c>
      <c r="BJ28" s="4" t="e">
        <f>#REF!</f>
        <v>#REF!</v>
      </c>
      <c r="BK28" s="5" t="e">
        <f>ROUND(#REF!,2)</f>
        <v>#REF!</v>
      </c>
      <c r="BM28" s="4" t="e">
        <f t="shared" si="0"/>
        <v>#REF!</v>
      </c>
      <c r="BO28" s="5" t="e">
        <f t="shared" si="6"/>
        <v>#REF!</v>
      </c>
      <c r="BP28" s="4" t="e">
        <f t="shared" si="7"/>
        <v>#REF!</v>
      </c>
      <c r="BR28" s="4">
        <v>22</v>
      </c>
      <c r="BS28" s="4" t="e">
        <f t="shared" si="2"/>
        <v>#N/A</v>
      </c>
      <c r="BU28" s="4" t="e">
        <f t="shared" ca="1" si="3"/>
        <v>#REF!</v>
      </c>
      <c r="BV28" s="4" t="e">
        <f t="shared" ca="1" si="4"/>
        <v>#REF!</v>
      </c>
      <c r="BW28" s="4" t="e">
        <f t="shared" ca="1" si="5"/>
        <v>#REF!</v>
      </c>
    </row>
    <row r="29" spans="2:77" s="4" customFormat="1" x14ac:dyDescent="0.25">
      <c r="B29" s="3">
        <v>23</v>
      </c>
      <c r="C29" s="3" t="s">
        <v>52</v>
      </c>
      <c r="D29" s="117" t="s">
        <v>58</v>
      </c>
      <c r="E29" s="121">
        <v>0</v>
      </c>
      <c r="F29" s="124">
        <v>62</v>
      </c>
      <c r="G29" s="10">
        <v>0</v>
      </c>
      <c r="H29" s="10">
        <v>0</v>
      </c>
      <c r="I29" s="10">
        <f>SUM(E29:F29:G29:H29)</f>
        <v>62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6"/>
      <c r="BG29" s="4">
        <v>23</v>
      </c>
      <c r="BH29" s="4" t="e">
        <f>#REF!</f>
        <v>#REF!</v>
      </c>
      <c r="BI29" s="4" t="e">
        <f>#REF!</f>
        <v>#REF!</v>
      </c>
      <c r="BJ29" s="4" t="e">
        <f>#REF!</f>
        <v>#REF!</v>
      </c>
      <c r="BK29" s="5" t="e">
        <f>ROUND(#REF!,2)</f>
        <v>#REF!</v>
      </c>
      <c r="BM29" s="4" t="e">
        <f t="shared" si="0"/>
        <v>#REF!</v>
      </c>
      <c r="BO29" s="5" t="e">
        <f t="shared" si="6"/>
        <v>#REF!</v>
      </c>
      <c r="BP29" s="4" t="e">
        <f t="shared" si="7"/>
        <v>#REF!</v>
      </c>
      <c r="BR29" s="4">
        <v>23</v>
      </c>
      <c r="BS29" s="4" t="e">
        <f t="shared" si="2"/>
        <v>#N/A</v>
      </c>
      <c r="BU29" s="4" t="e">
        <f t="shared" ca="1" si="3"/>
        <v>#REF!</v>
      </c>
      <c r="BV29" s="4" t="e">
        <f t="shared" ca="1" si="4"/>
        <v>#REF!</v>
      </c>
      <c r="BW29" s="4" t="e">
        <f t="shared" ca="1" si="5"/>
        <v>#REF!</v>
      </c>
      <c r="BY29" s="6"/>
    </row>
    <row r="30" spans="2:77" s="4" customFormat="1" x14ac:dyDescent="0.25">
      <c r="B30" s="3">
        <v>24</v>
      </c>
      <c r="C30" s="3" t="s">
        <v>52</v>
      </c>
      <c r="D30" s="117" t="s">
        <v>59</v>
      </c>
      <c r="E30" s="121">
        <v>0</v>
      </c>
      <c r="F30" s="124">
        <v>54</v>
      </c>
      <c r="G30" s="10">
        <v>0</v>
      </c>
      <c r="H30" s="10">
        <v>0</v>
      </c>
      <c r="I30" s="10">
        <f>SUM(E30:F30:G30:H30)</f>
        <v>54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6"/>
      <c r="BG30" s="4">
        <v>23</v>
      </c>
      <c r="BH30" s="4" t="e">
        <f>#REF!</f>
        <v>#REF!</v>
      </c>
      <c r="BI30" s="4" t="e">
        <f>#REF!</f>
        <v>#REF!</v>
      </c>
      <c r="BJ30" s="4" t="e">
        <f>#REF!</f>
        <v>#REF!</v>
      </c>
      <c r="BK30" s="5" t="e">
        <f>ROUND(#REF!,2)</f>
        <v>#REF!</v>
      </c>
      <c r="BM30" s="4" t="e">
        <f t="shared" si="0"/>
        <v>#REF!</v>
      </c>
      <c r="BO30" s="5" t="e">
        <f t="shared" si="6"/>
        <v>#REF!</v>
      </c>
      <c r="BP30" s="4" t="e">
        <f t="shared" si="7"/>
        <v>#REF!</v>
      </c>
      <c r="BR30" s="4">
        <v>23</v>
      </c>
      <c r="BS30" s="4" t="e">
        <f t="shared" si="2"/>
        <v>#N/A</v>
      </c>
      <c r="BU30" s="4" t="e">
        <f t="shared" ca="1" si="3"/>
        <v>#REF!</v>
      </c>
      <c r="BV30" s="4" t="e">
        <f t="shared" ca="1" si="4"/>
        <v>#REF!</v>
      </c>
      <c r="BW30" s="4" t="e">
        <f t="shared" ca="1" si="5"/>
        <v>#REF!</v>
      </c>
      <c r="BY30" s="6"/>
    </row>
    <row r="31" spans="2:77" s="4" customFormat="1" x14ac:dyDescent="0.25">
      <c r="B31" s="3">
        <v>25</v>
      </c>
      <c r="C31" s="3" t="s">
        <v>52</v>
      </c>
      <c r="D31" s="117" t="s">
        <v>61</v>
      </c>
      <c r="E31" s="121">
        <v>0</v>
      </c>
      <c r="F31" s="124">
        <v>52</v>
      </c>
      <c r="G31" s="10">
        <v>0</v>
      </c>
      <c r="H31" s="10">
        <v>0</v>
      </c>
      <c r="I31" s="10">
        <f>SUM(E31:F31:G31:H31)</f>
        <v>52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6"/>
      <c r="BG31" s="4">
        <v>24</v>
      </c>
      <c r="BH31" s="4" t="e">
        <f>#REF!</f>
        <v>#REF!</v>
      </c>
      <c r="BI31" s="4" t="e">
        <f>#REF!</f>
        <v>#REF!</v>
      </c>
      <c r="BJ31" s="4" t="e">
        <f>#REF!</f>
        <v>#REF!</v>
      </c>
      <c r="BK31" s="5" t="e">
        <f>ROUND(#REF!,2)</f>
        <v>#REF!</v>
      </c>
      <c r="BM31" s="4" t="e">
        <f t="shared" si="0"/>
        <v>#REF!</v>
      </c>
      <c r="BO31" s="5" t="e">
        <f t="shared" si="6"/>
        <v>#REF!</v>
      </c>
      <c r="BP31" s="4" t="e">
        <f t="shared" si="7"/>
        <v>#REF!</v>
      </c>
      <c r="BR31" s="4">
        <v>24</v>
      </c>
      <c r="BS31" s="4" t="e">
        <f t="shared" si="2"/>
        <v>#N/A</v>
      </c>
      <c r="BU31" s="4" t="e">
        <f t="shared" ca="1" si="3"/>
        <v>#REF!</v>
      </c>
      <c r="BV31" s="4" t="e">
        <f t="shared" ca="1" si="4"/>
        <v>#REF!</v>
      </c>
      <c r="BW31" s="4" t="e">
        <f t="shared" ca="1" si="5"/>
        <v>#REF!</v>
      </c>
      <c r="BY31" s="6"/>
    </row>
    <row r="32" spans="2:77" s="4" customFormat="1" x14ac:dyDescent="0.25">
      <c r="B32" s="3">
        <v>26</v>
      </c>
      <c r="C32" s="3" t="s">
        <v>52</v>
      </c>
      <c r="D32" s="117" t="s">
        <v>62</v>
      </c>
      <c r="E32" s="121">
        <v>0</v>
      </c>
      <c r="F32" s="124">
        <v>52</v>
      </c>
      <c r="G32" s="10">
        <v>0</v>
      </c>
      <c r="H32" s="10">
        <v>0</v>
      </c>
      <c r="I32" s="10">
        <f>SUM(E32:F32:G32:H32)</f>
        <v>52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6"/>
      <c r="BG32" s="4">
        <v>25</v>
      </c>
      <c r="BH32" s="4" t="e">
        <f>#REF!</f>
        <v>#REF!</v>
      </c>
      <c r="BI32" s="4" t="e">
        <f>#REF!</f>
        <v>#REF!</v>
      </c>
      <c r="BJ32" s="4" t="e">
        <f>#REF!</f>
        <v>#REF!</v>
      </c>
      <c r="BK32" s="5" t="e">
        <f>ROUND(#REF!,2)</f>
        <v>#REF!</v>
      </c>
      <c r="BM32" s="4" t="e">
        <f t="shared" si="0"/>
        <v>#REF!</v>
      </c>
      <c r="BO32" s="5" t="e">
        <f t="shared" si="6"/>
        <v>#REF!</v>
      </c>
      <c r="BP32" s="4" t="e">
        <f t="shared" si="7"/>
        <v>#REF!</v>
      </c>
      <c r="BR32" s="4">
        <v>25</v>
      </c>
      <c r="BS32" s="4" t="e">
        <f t="shared" si="2"/>
        <v>#N/A</v>
      </c>
      <c r="BU32" s="4" t="e">
        <f t="shared" ca="1" si="3"/>
        <v>#REF!</v>
      </c>
      <c r="BV32" s="4" t="e">
        <f t="shared" ca="1" si="4"/>
        <v>#REF!</v>
      </c>
      <c r="BW32" s="4" t="e">
        <f t="shared" ca="1" si="5"/>
        <v>#REF!</v>
      </c>
      <c r="BY32" s="6"/>
    </row>
    <row r="33" spans="2:77" s="4" customFormat="1" x14ac:dyDescent="0.25">
      <c r="B33" s="3">
        <v>27</v>
      </c>
      <c r="C33" s="3" t="s">
        <v>52</v>
      </c>
      <c r="D33" s="117" t="s">
        <v>106</v>
      </c>
      <c r="E33" s="126">
        <v>0</v>
      </c>
      <c r="F33" s="124">
        <v>0</v>
      </c>
      <c r="G33" s="10">
        <v>0</v>
      </c>
      <c r="H33" s="10">
        <v>52</v>
      </c>
      <c r="I33" s="10">
        <f>SUM(E33:F33:G33:H33)</f>
        <v>52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6"/>
      <c r="BG33" s="4">
        <v>26</v>
      </c>
      <c r="BH33" s="4" t="e">
        <f>#REF!</f>
        <v>#REF!</v>
      </c>
      <c r="BI33" s="4" t="e">
        <f>#REF!</f>
        <v>#REF!</v>
      </c>
      <c r="BJ33" s="4" t="e">
        <f>#REF!</f>
        <v>#REF!</v>
      </c>
      <c r="BK33" s="5" t="e">
        <f>ROUND(#REF!,2)</f>
        <v>#REF!</v>
      </c>
      <c r="BM33" s="4" t="e">
        <f t="shared" si="0"/>
        <v>#REF!</v>
      </c>
      <c r="BO33" s="5" t="e">
        <f t="shared" si="6"/>
        <v>#REF!</v>
      </c>
      <c r="BP33" s="4" t="e">
        <f t="shared" si="7"/>
        <v>#REF!</v>
      </c>
      <c r="BR33" s="4">
        <v>26</v>
      </c>
      <c r="BS33" s="4" t="e">
        <f t="shared" si="2"/>
        <v>#N/A</v>
      </c>
      <c r="BU33" s="4" t="e">
        <f t="shared" ca="1" si="3"/>
        <v>#REF!</v>
      </c>
      <c r="BV33" s="4" t="e">
        <f t="shared" ca="1" si="4"/>
        <v>#REF!</v>
      </c>
      <c r="BW33" s="4" t="e">
        <f t="shared" ca="1" si="5"/>
        <v>#REF!</v>
      </c>
      <c r="BY33" s="6"/>
    </row>
    <row r="34" spans="2:77" s="4" customFormat="1" x14ac:dyDescent="0.25">
      <c r="B34" s="3">
        <v>28</v>
      </c>
      <c r="C34" s="3" t="s">
        <v>54</v>
      </c>
      <c r="D34" s="117" t="s">
        <v>95</v>
      </c>
      <c r="E34" s="121">
        <v>0</v>
      </c>
      <c r="F34" s="121">
        <v>0</v>
      </c>
      <c r="G34" s="10">
        <v>0</v>
      </c>
      <c r="H34" s="10">
        <v>52</v>
      </c>
      <c r="I34" s="10">
        <f>SUM(E34:F34:G34:H34)</f>
        <v>52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6"/>
      <c r="BG34" s="4">
        <v>27</v>
      </c>
      <c r="BH34" s="4" t="e">
        <f>#REF!</f>
        <v>#REF!</v>
      </c>
      <c r="BI34" s="4" t="e">
        <f>#REF!</f>
        <v>#REF!</v>
      </c>
      <c r="BJ34" s="4" t="e">
        <f>#REF!</f>
        <v>#REF!</v>
      </c>
      <c r="BK34" s="5" t="e">
        <f>ROUND(#REF!,2)</f>
        <v>#REF!</v>
      </c>
      <c r="BM34" s="4" t="e">
        <f t="shared" si="0"/>
        <v>#REF!</v>
      </c>
      <c r="BO34" s="5" t="e">
        <f t="shared" si="6"/>
        <v>#REF!</v>
      </c>
      <c r="BP34" s="4" t="e">
        <f t="shared" si="7"/>
        <v>#REF!</v>
      </c>
      <c r="BR34" s="4">
        <v>27</v>
      </c>
      <c r="BS34" s="4" t="e">
        <f t="shared" si="2"/>
        <v>#N/A</v>
      </c>
      <c r="BU34" s="4" t="e">
        <f t="shared" ca="1" si="3"/>
        <v>#REF!</v>
      </c>
      <c r="BV34" s="4" t="e">
        <f t="shared" ca="1" si="4"/>
        <v>#REF!</v>
      </c>
      <c r="BW34" s="4" t="e">
        <f t="shared" ca="1" si="5"/>
        <v>#REF!</v>
      </c>
      <c r="BY34" s="6"/>
    </row>
    <row r="35" spans="2:77" s="4" customFormat="1" x14ac:dyDescent="0.25">
      <c r="B35" s="3">
        <v>29</v>
      </c>
      <c r="C35" s="3" t="s">
        <v>54</v>
      </c>
      <c r="D35" s="117" t="s">
        <v>99</v>
      </c>
      <c r="E35" s="121">
        <v>0</v>
      </c>
      <c r="F35" s="121">
        <v>0</v>
      </c>
      <c r="G35" s="10">
        <v>0</v>
      </c>
      <c r="H35" s="10">
        <v>26</v>
      </c>
      <c r="I35" s="10">
        <f>SUM(E35:F35:G35:H35)</f>
        <v>26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6"/>
      <c r="BG35" s="4">
        <v>28</v>
      </c>
      <c r="BH35" s="4" t="e">
        <f>#REF!</f>
        <v>#REF!</v>
      </c>
      <c r="BI35" s="4" t="e">
        <f>#REF!</f>
        <v>#REF!</v>
      </c>
      <c r="BJ35" s="4" t="e">
        <f>#REF!</f>
        <v>#REF!</v>
      </c>
      <c r="BK35" s="5" t="e">
        <f>ROUND(#REF!,2)</f>
        <v>#REF!</v>
      </c>
      <c r="BM35" s="4" t="e">
        <f t="shared" si="0"/>
        <v>#REF!</v>
      </c>
      <c r="BO35" s="5" t="e">
        <f t="shared" si="6"/>
        <v>#REF!</v>
      </c>
      <c r="BP35" s="4" t="e">
        <f t="shared" si="7"/>
        <v>#REF!</v>
      </c>
      <c r="BR35" s="4">
        <v>28</v>
      </c>
      <c r="BS35" s="4" t="e">
        <f t="shared" si="2"/>
        <v>#N/A</v>
      </c>
      <c r="BU35" s="4" t="e">
        <f t="shared" ca="1" si="3"/>
        <v>#REF!</v>
      </c>
      <c r="BV35" s="4" t="e">
        <f t="shared" ca="1" si="4"/>
        <v>#REF!</v>
      </c>
      <c r="BW35" s="4" t="e">
        <f t="shared" ca="1" si="5"/>
        <v>#REF!</v>
      </c>
      <c r="BY35" s="6"/>
    </row>
    <row r="36" spans="2:77" s="4" customFormat="1" x14ac:dyDescent="0.25">
      <c r="B36" s="3">
        <v>30</v>
      </c>
      <c r="C36" s="3" t="s">
        <v>54</v>
      </c>
      <c r="D36" s="118" t="s">
        <v>107</v>
      </c>
      <c r="E36" s="121">
        <v>0</v>
      </c>
      <c r="F36" s="121">
        <v>0</v>
      </c>
      <c r="G36" s="10">
        <v>0</v>
      </c>
      <c r="H36" s="10">
        <v>26</v>
      </c>
      <c r="I36" s="10">
        <f>SUM(E36:F36:G36:H36)</f>
        <v>26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6"/>
      <c r="BK36" s="5"/>
      <c r="BO36" s="5"/>
      <c r="BY36" s="6"/>
    </row>
    <row r="37" spans="2:77" s="4" customFormat="1" x14ac:dyDescent="0.25">
      <c r="B37" s="3">
        <v>31</v>
      </c>
      <c r="C37" s="3" t="s">
        <v>54</v>
      </c>
      <c r="D37" s="118" t="s">
        <v>98</v>
      </c>
      <c r="E37" s="121">
        <v>0</v>
      </c>
      <c r="F37" s="121">
        <v>0</v>
      </c>
      <c r="G37" s="10">
        <v>0</v>
      </c>
      <c r="H37" s="10">
        <v>26</v>
      </c>
      <c r="I37" s="10">
        <f>SUM(E37:F37:G37:H37)</f>
        <v>26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6"/>
      <c r="BK37" s="5"/>
      <c r="BO37" s="5"/>
      <c r="BY37" s="6"/>
    </row>
    <row r="38" spans="2:77" s="4" customFormat="1" x14ac:dyDescent="0.25">
      <c r="B38" s="3">
        <v>32</v>
      </c>
      <c r="C38" s="3" t="s">
        <v>54</v>
      </c>
      <c r="D38" s="118" t="s">
        <v>69</v>
      </c>
      <c r="E38" s="121">
        <v>1.2</v>
      </c>
      <c r="F38" s="121">
        <v>0</v>
      </c>
      <c r="G38" s="10">
        <v>0</v>
      </c>
      <c r="H38" s="10">
        <v>0</v>
      </c>
      <c r="I38" s="10">
        <f>SUM(E38:F38:G38:H38)</f>
        <v>1.2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6"/>
      <c r="BK38" s="5"/>
      <c r="BO38" s="5"/>
      <c r="BY38" s="6"/>
    </row>
    <row r="39" spans="2:77" s="4" customFormat="1" ht="14.1" customHeight="1" x14ac:dyDescent="0.25">
      <c r="B39" s="3">
        <v>33</v>
      </c>
      <c r="C39" s="3" t="s">
        <v>52</v>
      </c>
      <c r="D39" s="118" t="s">
        <v>64</v>
      </c>
      <c r="E39" s="122">
        <v>0</v>
      </c>
      <c r="F39" s="121">
        <v>1</v>
      </c>
      <c r="G39" s="10">
        <v>0</v>
      </c>
      <c r="H39" s="10">
        <v>0</v>
      </c>
      <c r="I39" s="10">
        <f>SUM(E39:F39:G39:H39)</f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6"/>
      <c r="BK39" s="5"/>
      <c r="BO39" s="5"/>
      <c r="BY39" s="6"/>
    </row>
    <row r="40" spans="2:77" s="4" customFormat="1" x14ac:dyDescent="0.25">
      <c r="B40" s="3">
        <v>34</v>
      </c>
      <c r="C40" s="3" t="s">
        <v>54</v>
      </c>
      <c r="D40" s="118" t="s">
        <v>101</v>
      </c>
      <c r="E40" s="121">
        <v>0</v>
      </c>
      <c r="F40" s="121">
        <v>0</v>
      </c>
      <c r="G40" s="10">
        <v>0</v>
      </c>
      <c r="H40" s="10">
        <v>0</v>
      </c>
      <c r="I40" s="10">
        <f>SUM(E40:F40:G40:H40)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6"/>
      <c r="BK40" s="5"/>
      <c r="BO40" s="5"/>
      <c r="BY40" s="6"/>
    </row>
    <row r="41" spans="2:77" s="4" customFormat="1" ht="15.75" thickBot="1" x14ac:dyDescent="0.3">
      <c r="B41" s="3">
        <v>35</v>
      </c>
      <c r="C41" s="3" t="s">
        <v>54</v>
      </c>
      <c r="D41" s="118" t="s">
        <v>84</v>
      </c>
      <c r="E41" s="123">
        <v>0</v>
      </c>
      <c r="F41" s="123">
        <v>0</v>
      </c>
      <c r="G41" s="10">
        <v>0</v>
      </c>
      <c r="H41" s="10">
        <v>0</v>
      </c>
      <c r="I41" s="10">
        <f>SUM(E41:F41:G41:H41)</f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6"/>
      <c r="BK41" s="5"/>
      <c r="BO41" s="5"/>
      <c r="BY41" s="6"/>
    </row>
  </sheetData>
  <sheetProtection selectLockedCells="1" selectUnlockedCells="1"/>
  <sortState ref="B7:I41">
    <sortCondition descending="1" ref="I7"/>
  </sortState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etapo įskaitos taškai</vt:lpstr>
      <vt:lpstr>2 etapo įskaitos taškai</vt:lpstr>
      <vt:lpstr>3 etapo įskaitos taškai</vt:lpstr>
      <vt:lpstr>4 etapo įskaitos taškai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Emilija Paliulyte</cp:lastModifiedBy>
  <cp:lastPrinted>2016-09-06T12:52:20Z</cp:lastPrinted>
  <dcterms:created xsi:type="dcterms:W3CDTF">2014-04-27T09:53:03Z</dcterms:created>
  <dcterms:modified xsi:type="dcterms:W3CDTF">2016-09-06T13:09:45Z</dcterms:modified>
</cp:coreProperties>
</file>