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721" activeTab="3"/>
  </bookViews>
  <sheets>
    <sheet name="1 etapo įskaitos taškai" sheetId="23" r:id="rId1"/>
    <sheet name="2 etapo įskaitos taškai" sheetId="22" r:id="rId2"/>
    <sheet name="3 etapo įskaitos taškai" sheetId="24" r:id="rId3"/>
    <sheet name="Sezono įskaitos taškai" sheetId="19" r:id="rId4"/>
  </sheets>
  <definedNames>
    <definedName name="_xlnm._FilterDatabase" localSheetId="0" hidden="1">'1 etapo įskaitos taškai'!$A$10:$H$10</definedName>
  </definedNames>
  <calcPr calcId="145621"/>
</workbook>
</file>

<file path=xl/calcChain.xml><?xml version="1.0" encoding="utf-8"?>
<calcChain xmlns="http://schemas.openxmlformats.org/spreadsheetml/2006/main">
  <c r="K18" i="24" l="1"/>
  <c r="I18" i="24"/>
  <c r="K17" i="24"/>
  <c r="I17" i="24"/>
  <c r="K16" i="24"/>
  <c r="I16" i="24"/>
  <c r="K15" i="24"/>
  <c r="I15" i="24"/>
  <c r="K14" i="24"/>
  <c r="I14" i="24"/>
  <c r="K13" i="24"/>
  <c r="I13" i="24"/>
  <c r="K12" i="24"/>
  <c r="I12" i="24"/>
  <c r="K11" i="24"/>
  <c r="I11" i="24"/>
  <c r="K10" i="24"/>
  <c r="I10" i="24"/>
  <c r="K9" i="24"/>
  <c r="I9" i="24"/>
  <c r="K8" i="24"/>
  <c r="I8" i="24"/>
  <c r="K7" i="24"/>
  <c r="I7" i="24"/>
  <c r="K6" i="24"/>
  <c r="I6" i="24"/>
  <c r="K5" i="24"/>
  <c r="I5" i="24"/>
  <c r="K4" i="24"/>
  <c r="I4" i="24"/>
  <c r="H25" i="23" l="1"/>
  <c r="J25" i="23"/>
  <c r="H24" i="23"/>
  <c r="J24" i="23"/>
  <c r="H23" i="23"/>
  <c r="J23" i="23"/>
  <c r="H22" i="23"/>
  <c r="J22" i="23"/>
  <c r="H21" i="23"/>
  <c r="J21" i="23"/>
  <c r="H20" i="23"/>
  <c r="J20" i="23"/>
  <c r="H19" i="23"/>
  <c r="J19" i="23"/>
  <c r="H18" i="23"/>
  <c r="J18" i="23"/>
  <c r="H17" i="23"/>
  <c r="J17" i="23"/>
  <c r="H16" i="23"/>
  <c r="J16" i="23"/>
  <c r="H15" i="23"/>
  <c r="J15" i="23"/>
  <c r="H14" i="23"/>
  <c r="J14" i="23"/>
  <c r="H13" i="23"/>
  <c r="J13" i="23"/>
  <c r="H12" i="23"/>
  <c r="J12" i="23"/>
  <c r="H11" i="23"/>
  <c r="J11" i="23"/>
  <c r="K4" i="22"/>
  <c r="I23" i="22"/>
  <c r="K23" i="22"/>
  <c r="I22" i="22"/>
  <c r="K22" i="22"/>
  <c r="I21" i="22"/>
  <c r="K21" i="22"/>
  <c r="I20" i="22"/>
  <c r="K20" i="22"/>
  <c r="I19" i="22"/>
  <c r="K19" i="22"/>
  <c r="I18" i="22"/>
  <c r="K18" i="22"/>
  <c r="I17" i="22"/>
  <c r="K17" i="22"/>
  <c r="I16" i="22"/>
  <c r="K16" i="22"/>
  <c r="I15" i="22"/>
  <c r="K15" i="22"/>
  <c r="I14" i="22"/>
  <c r="K14" i="22"/>
  <c r="I13" i="22"/>
  <c r="K13" i="22"/>
  <c r="I12" i="22"/>
  <c r="K12" i="22"/>
  <c r="I11" i="22"/>
  <c r="K11" i="22"/>
  <c r="I10" i="22"/>
  <c r="K10" i="22"/>
  <c r="I9" i="22"/>
  <c r="K9" i="22"/>
  <c r="I8" i="22"/>
  <c r="K8" i="22"/>
  <c r="I7" i="22"/>
  <c r="K7" i="22"/>
  <c r="I6" i="22"/>
  <c r="K6" i="22"/>
  <c r="I5" i="22"/>
  <c r="K5" i="22"/>
  <c r="I4" i="22"/>
  <c r="H20" i="19"/>
  <c r="H10" i="19"/>
  <c r="H22" i="19"/>
  <c r="H9" i="19"/>
  <c r="H13" i="19"/>
  <c r="H32" i="19"/>
  <c r="H24" i="19"/>
  <c r="H29" i="19"/>
  <c r="H31" i="19"/>
  <c r="H23" i="19"/>
  <c r="H21" i="19"/>
  <c r="H33" i="19"/>
  <c r="H30" i="19"/>
  <c r="H36" i="19"/>
  <c r="H14" i="19"/>
  <c r="H26" i="19"/>
  <c r="H18" i="19"/>
  <c r="H28" i="19"/>
  <c r="H25" i="19"/>
  <c r="H27" i="19"/>
  <c r="H19" i="19"/>
  <c r="H34" i="19"/>
  <c r="H35" i="19"/>
  <c r="H8" i="19"/>
  <c r="H15" i="19"/>
  <c r="H16" i="19"/>
  <c r="H7" i="19"/>
  <c r="H17" i="19"/>
  <c r="H11" i="19"/>
  <c r="H12" i="19"/>
  <c r="BJ7" i="19"/>
  <c r="BI7" i="19"/>
  <c r="BN7" i="19"/>
  <c r="BO7" i="19" s="1"/>
  <c r="BJ8" i="19"/>
  <c r="BI8" i="19"/>
  <c r="BN8" i="19" s="1"/>
  <c r="BO8" i="19" s="1"/>
  <c r="BJ9" i="19"/>
  <c r="BI9" i="19"/>
  <c r="BN9" i="19" s="1"/>
  <c r="BO9" i="19" s="1"/>
  <c r="BJ10" i="19"/>
  <c r="BI10" i="19"/>
  <c r="BJ11" i="19"/>
  <c r="BI11" i="19"/>
  <c r="BN11" i="19"/>
  <c r="BO11" i="19" s="1"/>
  <c r="BJ12" i="19"/>
  <c r="BI12" i="19"/>
  <c r="BN12" i="19" s="1"/>
  <c r="BO12" i="19" s="1"/>
  <c r="BJ13" i="19"/>
  <c r="BI13" i="19"/>
  <c r="BN13" i="19" s="1"/>
  <c r="BO13" i="19" s="1"/>
  <c r="BJ14" i="19"/>
  <c r="BI14" i="19"/>
  <c r="BJ15" i="19"/>
  <c r="BI15" i="19"/>
  <c r="BN15" i="19"/>
  <c r="BO15" i="19" s="1"/>
  <c r="BJ16" i="19"/>
  <c r="BI16" i="19"/>
  <c r="BN16" i="19" s="1"/>
  <c r="BO16" i="19" s="1"/>
  <c r="BJ17" i="19"/>
  <c r="BI17" i="19"/>
  <c r="BN17" i="19" s="1"/>
  <c r="BO17" i="19" s="1"/>
  <c r="BJ18" i="19"/>
  <c r="BI18" i="19"/>
  <c r="BJ19" i="19"/>
  <c r="BI19" i="19"/>
  <c r="BN19" i="19"/>
  <c r="BO19" i="19" s="1"/>
  <c r="BJ20" i="19"/>
  <c r="BI20" i="19"/>
  <c r="BN20" i="19" s="1"/>
  <c r="BO20" i="19" s="1"/>
  <c r="BJ21" i="19"/>
  <c r="BI21" i="19"/>
  <c r="BN21" i="19" s="1"/>
  <c r="BO21" i="19" s="1"/>
  <c r="BJ22" i="19"/>
  <c r="BI22" i="19"/>
  <c r="BJ23" i="19"/>
  <c r="BI23" i="19"/>
  <c r="BN23" i="19"/>
  <c r="BO23" i="19" s="1"/>
  <c r="BJ24" i="19"/>
  <c r="BI24" i="19"/>
  <c r="BN24" i="19" s="1"/>
  <c r="BO24" i="19" s="1"/>
  <c r="BJ25" i="19"/>
  <c r="BI25" i="19"/>
  <c r="BN25" i="19" s="1"/>
  <c r="BO25" i="19" s="1"/>
  <c r="BJ26" i="19"/>
  <c r="BI26" i="19"/>
  <c r="BJ27" i="19"/>
  <c r="BI27" i="19"/>
  <c r="BN27" i="19"/>
  <c r="BO27" i="19" s="1"/>
  <c r="BJ28" i="19"/>
  <c r="BI28" i="19"/>
  <c r="BN28" i="19" s="1"/>
  <c r="BO28" i="19" s="1"/>
  <c r="BJ29" i="19"/>
  <c r="BI29" i="19"/>
  <c r="BN29" i="19" s="1"/>
  <c r="BO29" i="19" s="1"/>
  <c r="BJ30" i="19"/>
  <c r="BI30" i="19"/>
  <c r="BJ31" i="19"/>
  <c r="BI31" i="19"/>
  <c r="BN31" i="19"/>
  <c r="BO31" i="19" s="1"/>
  <c r="BJ32" i="19"/>
  <c r="BI32" i="19"/>
  <c r="BN32" i="19" s="1"/>
  <c r="BO32" i="19" s="1"/>
  <c r="BJ33" i="19"/>
  <c r="BI33" i="19"/>
  <c r="BN33" i="19" s="1"/>
  <c r="BO33" i="19" s="1"/>
  <c r="BJ34" i="19"/>
  <c r="BI34" i="19"/>
  <c r="BJ35" i="19"/>
  <c r="BI35" i="19"/>
  <c r="BN35" i="19"/>
  <c r="BO35" i="19" s="1"/>
  <c r="BJ36" i="19"/>
  <c r="BI36" i="19"/>
  <c r="BN36" i="19" s="1"/>
  <c r="BO36" i="19" s="1"/>
  <c r="BH36" i="19"/>
  <c r="BU36" i="19" s="1"/>
  <c r="BG36" i="19"/>
  <c r="BT36" i="19" s="1"/>
  <c r="BV35" i="19"/>
  <c r="BH35" i="19"/>
  <c r="BU35" i="19" s="1"/>
  <c r="BG35" i="19"/>
  <c r="BT35" i="19" s="1"/>
  <c r="BV34" i="19"/>
  <c r="BH34" i="19"/>
  <c r="BU34" i="19" s="1"/>
  <c r="BG34" i="19"/>
  <c r="BT34" i="19" s="1"/>
  <c r="BV33" i="19"/>
  <c r="BH33" i="19"/>
  <c r="BU33" i="19" s="1"/>
  <c r="BG33" i="19"/>
  <c r="BT33" i="19" s="1"/>
  <c r="BH32" i="19"/>
  <c r="BU32" i="19" s="1"/>
  <c r="BG32" i="19"/>
  <c r="BT32" i="19" s="1"/>
  <c r="BV31" i="19"/>
  <c r="BH31" i="19"/>
  <c r="BU31" i="19" s="1"/>
  <c r="BG31" i="19"/>
  <c r="BT31" i="19" s="1"/>
  <c r="BV30" i="19"/>
  <c r="BH30" i="19"/>
  <c r="BU30" i="19" s="1"/>
  <c r="BG30" i="19"/>
  <c r="BT30" i="19" s="1"/>
  <c r="BV29" i="19"/>
  <c r="BH29" i="19"/>
  <c r="BU29" i="19" s="1"/>
  <c r="BG29" i="19"/>
  <c r="BT29" i="19" s="1"/>
  <c r="BV28" i="19"/>
  <c r="BH28" i="19"/>
  <c r="BU28" i="19" s="1"/>
  <c r="BG28" i="19"/>
  <c r="BT28" i="19" s="1"/>
  <c r="BV27" i="19"/>
  <c r="BH27" i="19"/>
  <c r="BU27" i="19" s="1"/>
  <c r="BG27" i="19"/>
  <c r="BT27" i="19" s="1"/>
  <c r="BV26" i="19"/>
  <c r="BH26" i="19"/>
  <c r="BU26" i="19" s="1"/>
  <c r="BG26" i="19"/>
  <c r="BT26" i="19" s="1"/>
  <c r="BV25" i="19"/>
  <c r="BH25" i="19"/>
  <c r="BU25" i="19" s="1"/>
  <c r="BG25" i="19"/>
  <c r="BT25" i="19" s="1"/>
  <c r="BV24" i="19"/>
  <c r="BH24" i="19"/>
  <c r="BU24" i="19" s="1"/>
  <c r="BG24" i="19"/>
  <c r="BT24" i="19" s="1"/>
  <c r="BV23" i="19"/>
  <c r="BH23" i="19"/>
  <c r="BU23" i="19" s="1"/>
  <c r="BG23" i="19"/>
  <c r="BT23" i="19" s="1"/>
  <c r="BV22" i="19"/>
  <c r="BH22" i="19"/>
  <c r="BU22" i="19" s="1"/>
  <c r="BG22" i="19"/>
  <c r="BT22" i="19" s="1"/>
  <c r="BV21" i="19"/>
  <c r="BH21" i="19"/>
  <c r="BU21" i="19" s="1"/>
  <c r="BG21" i="19"/>
  <c r="BT21" i="19" s="1"/>
  <c r="BV20" i="19"/>
  <c r="BH20" i="19"/>
  <c r="BU20" i="19" s="1"/>
  <c r="BG20" i="19"/>
  <c r="BT20" i="19" s="1"/>
  <c r="BV19" i="19"/>
  <c r="BH19" i="19"/>
  <c r="BU19" i="19" s="1"/>
  <c r="BG19" i="19"/>
  <c r="BT19" i="19" s="1"/>
  <c r="BV18" i="19"/>
  <c r="BH18" i="19"/>
  <c r="BU18" i="19" s="1"/>
  <c r="BG18" i="19"/>
  <c r="BT18" i="19" s="1"/>
  <c r="BV17" i="19"/>
  <c r="BH17" i="19"/>
  <c r="BU17" i="19" s="1"/>
  <c r="BG17" i="19"/>
  <c r="BT17" i="19" s="1"/>
  <c r="BV16" i="19"/>
  <c r="BH16" i="19"/>
  <c r="BU16" i="19" s="1"/>
  <c r="BG16" i="19"/>
  <c r="BT16" i="19" s="1"/>
  <c r="BV15" i="19"/>
  <c r="BH15" i="19"/>
  <c r="BU15" i="19" s="1"/>
  <c r="BG15" i="19"/>
  <c r="BT15" i="19" s="1"/>
  <c r="BV14" i="19"/>
  <c r="BH14" i="19"/>
  <c r="BU14" i="19" s="1"/>
  <c r="BG14" i="19"/>
  <c r="BT14" i="19" s="1"/>
  <c r="BV13" i="19"/>
  <c r="BH13" i="19"/>
  <c r="BU13" i="19" s="1"/>
  <c r="BG13" i="19"/>
  <c r="BT13" i="19" s="1"/>
  <c r="BV12" i="19"/>
  <c r="BH12" i="19"/>
  <c r="BU12" i="19" s="1"/>
  <c r="BG12" i="19"/>
  <c r="BT12" i="19" s="1"/>
  <c r="BV11" i="19"/>
  <c r="BH11" i="19"/>
  <c r="BU11" i="19" s="1"/>
  <c r="BG11" i="19"/>
  <c r="BT11" i="19" s="1"/>
  <c r="BV10" i="19"/>
  <c r="BH10" i="19"/>
  <c r="BU10" i="19" s="1"/>
  <c r="BG10" i="19"/>
  <c r="BT10" i="19" s="1"/>
  <c r="BV9" i="19"/>
  <c r="BH9" i="19"/>
  <c r="BU9" i="19" s="1"/>
  <c r="BG9" i="19"/>
  <c r="BT9" i="19" s="1"/>
  <c r="BV8" i="19"/>
  <c r="BH8" i="19"/>
  <c r="BU8" i="19" s="1"/>
  <c r="BG8" i="19"/>
  <c r="BT8" i="19" s="1"/>
  <c r="BV7" i="19"/>
  <c r="BH7" i="19"/>
  <c r="BU7" i="19" s="1"/>
  <c r="BG7" i="19"/>
  <c r="BT7" i="19" s="1"/>
  <c r="BJ6" i="19"/>
  <c r="BI6" i="19"/>
  <c r="BH6" i="19"/>
  <c r="BG6" i="19"/>
  <c r="BL7" i="19"/>
  <c r="BL8" i="19"/>
  <c r="BL9" i="19"/>
  <c r="BL10" i="19"/>
  <c r="BL11" i="19"/>
  <c r="BL12" i="19"/>
  <c r="BL13" i="19"/>
  <c r="BL14" i="19"/>
  <c r="BL15" i="19"/>
  <c r="BL16" i="19"/>
  <c r="BL17" i="19"/>
  <c r="BL18" i="19"/>
  <c r="BL19" i="19"/>
  <c r="BL20" i="19"/>
  <c r="BL21" i="19"/>
  <c r="BL22" i="19"/>
  <c r="BL23" i="19"/>
  <c r="BL24" i="19"/>
  <c r="BL25" i="19"/>
  <c r="BL26" i="19"/>
  <c r="BL27" i="19"/>
  <c r="BL28" i="19"/>
  <c r="BL29" i="19"/>
  <c r="BL30" i="19"/>
  <c r="BL31" i="19"/>
  <c r="BL32" i="19"/>
  <c r="BL33" i="19"/>
  <c r="BL34" i="19"/>
  <c r="BL35" i="19"/>
  <c r="BL36" i="19"/>
  <c r="BV32" i="19" l="1"/>
  <c r="BV36" i="19"/>
  <c r="BN34" i="19"/>
  <c r="BO34" i="19" s="1"/>
  <c r="BN30" i="19"/>
  <c r="BO30" i="19" s="1"/>
  <c r="BN26" i="19"/>
  <c r="BO26" i="19" s="1"/>
  <c r="BN22" i="19"/>
  <c r="BO22" i="19" s="1"/>
  <c r="BN18" i="19"/>
  <c r="BO18" i="19" s="1"/>
  <c r="BN14" i="19"/>
  <c r="BO14" i="19" s="1"/>
  <c r="BN10" i="19"/>
  <c r="BO10" i="19" s="1"/>
  <c r="BR18" i="19"/>
  <c r="BR27" i="19"/>
  <c r="BR28" i="19"/>
  <c r="BR31" i="19"/>
  <c r="BR17" i="19"/>
  <c r="BR10" i="19"/>
  <c r="BR20" i="19"/>
  <c r="BR23" i="19"/>
  <c r="BR11" i="19"/>
  <c r="BR33" i="19"/>
  <c r="BR21" i="19"/>
  <c r="BR8" i="19"/>
  <c r="BR26" i="19"/>
  <c r="BR29" i="19"/>
  <c r="BR13" i="19"/>
  <c r="BR36" i="19"/>
  <c r="BR7" i="19"/>
  <c r="BR16" i="19"/>
  <c r="BR19" i="19"/>
  <c r="BR12" i="19"/>
  <c r="BR32" i="19"/>
  <c r="BR22" i="19"/>
  <c r="BR34" i="19"/>
  <c r="BR30" i="19"/>
  <c r="BR9" i="19"/>
  <c r="BR15" i="19"/>
  <c r="BR35" i="19"/>
  <c r="BR25" i="19"/>
  <c r="BR24" i="19"/>
  <c r="BR14" i="19"/>
</calcChain>
</file>

<file path=xl/sharedStrings.xml><?xml version="1.0" encoding="utf-8"?>
<sst xmlns="http://schemas.openxmlformats.org/spreadsheetml/2006/main" count="192" uniqueCount="88">
  <si>
    <t>Vard</t>
  </si>
  <si>
    <t>autom</t>
  </si>
  <si>
    <t>rez</t>
  </si>
  <si>
    <t>by</t>
  </si>
  <si>
    <t>cb</t>
  </si>
  <si>
    <t>ca</t>
  </si>
  <si>
    <t>Vieta</t>
  </si>
  <si>
    <t>Vardas Pavardė</t>
  </si>
  <si>
    <t>Top 16 vieta</t>
  </si>
  <si>
    <t>II etapo taškai</t>
  </si>
  <si>
    <t>Sezono taškai (įskaita)</t>
  </si>
  <si>
    <t>Sezono rezultatai (įskaita)</t>
  </si>
  <si>
    <t>I etapo   taškai</t>
  </si>
  <si>
    <t>III etapo taškai</t>
  </si>
  <si>
    <t>LITHUANIA DRIFT CHAMPIONSHIP 1ST STAGE</t>
  </si>
  <si>
    <t xml:space="preserve"> Biķernieku kompleksā sporta bāze /Raganas katls/</t>
  </si>
  <si>
    <t>06.05. - 08.05.2016.</t>
  </si>
  <si>
    <t>PRO klase</t>
  </si>
  <si>
    <t>Pl.</t>
  </si>
  <si>
    <t>S. Nr</t>
  </si>
  <si>
    <t>Driver</t>
  </si>
  <si>
    <t>Best qual. run</t>
  </si>
  <si>
    <t>Top 32 / 16 pl.</t>
  </si>
  <si>
    <t>Qual</t>
  </si>
  <si>
    <t>Final</t>
  </si>
  <si>
    <t>Series</t>
  </si>
  <si>
    <t>DONATAS MACPREIKŠAS</t>
  </si>
  <si>
    <t>ANDRIUS ČIBIRKA</t>
  </si>
  <si>
    <t>INGUSS JĒKABSONS</t>
  </si>
  <si>
    <t>KESTUTIS KELPŠA</t>
  </si>
  <si>
    <t>JAKO PINO</t>
  </si>
  <si>
    <t>GEDIMINAS LEVICKAS</t>
  </si>
  <si>
    <t>MANTAS KULVINSKAS</t>
  </si>
  <si>
    <t>IGNAS DAUNORAVIČIUS</t>
  </si>
  <si>
    <t>ARTŪRAS RAULUŠKEVIČIUS</t>
  </si>
  <si>
    <t>AURIMAS VAŠKELIS</t>
  </si>
  <si>
    <t>VALDAS VINDŽIGELSKIS</t>
  </si>
  <si>
    <t>EVALDAS KOVALENKA</t>
  </si>
  <si>
    <t>RONALDAS ROMAŠKA</t>
  </si>
  <si>
    <t>ARUNAS ČERNEVIČUS</t>
  </si>
  <si>
    <t>BENEDIKTAS ČIRBA</t>
  </si>
  <si>
    <t>PÄRNU SUMMER BASH 2016 BALTIC DRIFT CHAMPIONSHIP</t>
  </si>
  <si>
    <t>Nr.</t>
  </si>
  <si>
    <t>Šalis</t>
  </si>
  <si>
    <t>Vardas/Pavardė</t>
  </si>
  <si>
    <t>Kval. taškai</t>
  </si>
  <si>
    <t>Kval. rez. taškai</t>
  </si>
  <si>
    <t>Etapo rez. taškai</t>
  </si>
  <si>
    <t>LIT CS be k.</t>
  </si>
  <si>
    <t>Koef. 1.2</t>
  </si>
  <si>
    <t>LIT CS</t>
  </si>
  <si>
    <t>LAT</t>
  </si>
  <si>
    <t>EST</t>
  </si>
  <si>
    <t>JARMO LUHT</t>
  </si>
  <si>
    <t>LIT</t>
  </si>
  <si>
    <t>MIHKEL NORMAN TULTS</t>
  </si>
  <si>
    <t>KERT - EIGO KULLA</t>
  </si>
  <si>
    <t>RAIT LEMBER</t>
  </si>
  <si>
    <t>RANDAR KAJO</t>
  </si>
  <si>
    <t>HENRI KIVIMAGI</t>
  </si>
  <si>
    <t>KRISTJAN KLEMETS</t>
  </si>
  <si>
    <t>KARL - SANDER LEBBIN</t>
  </si>
  <si>
    <t>KRISTIAN SALMRE</t>
  </si>
  <si>
    <t>LUKAS GARLEVICIUS</t>
  </si>
  <si>
    <t>MÄRT KUVVAS</t>
  </si>
  <si>
    <t>Autoplius Lietuvos drifto čempionatas</t>
  </si>
  <si>
    <t>Koef.</t>
  </si>
  <si>
    <t>FINAL</t>
  </si>
  <si>
    <t>ARTŪRAS RAVLUŠKEVIČIUS</t>
  </si>
  <si>
    <t>RONALDAS RAMOŠKA</t>
  </si>
  <si>
    <t>2016 m. Autoplius Lietuvos Drifto čempionato III etapas</t>
  </si>
  <si>
    <t>Gediminas Levickas</t>
  </si>
  <si>
    <t>Andrius Vasiliauskas</t>
  </si>
  <si>
    <t>Andrius Čibirka</t>
  </si>
  <si>
    <t>Ignas Daunoravičius</t>
  </si>
  <si>
    <t>Aurimas Vaškelis</t>
  </si>
  <si>
    <t>Donatas Makpreišas</t>
  </si>
  <si>
    <t>Arūnas Černevičius</t>
  </si>
  <si>
    <t>Benediktas Čirba</t>
  </si>
  <si>
    <t>Kęstutis Kelpša</t>
  </si>
  <si>
    <t>Lukas Garalevičius</t>
  </si>
  <si>
    <t>Mantas Kulvinskas</t>
  </si>
  <si>
    <t>Evaldas Kovalenka</t>
  </si>
  <si>
    <t>Artūras Ravluškevičius</t>
  </si>
  <si>
    <t>Linas Jančaras</t>
  </si>
  <si>
    <t>Valdas Vindžigelskis</t>
  </si>
  <si>
    <t>ANDRIUS VASILIAUSKAS</t>
  </si>
  <si>
    <t>LUKAS GARALEVIČIUS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</si>
</sst>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kr-425];[Red]&quot;-&quot;#,##0.00&quot; &quot;[$kr-425]"/>
    <numFmt numFmtId="165" formatCode="[$-425]General"/>
  </numFmts>
  <fonts count="31" x14ac:knownFonts="1"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sz val="16"/>
      <color rgb="FFFF0000"/>
      <name val="Calibri"/>
      <family val="2"/>
      <charset val="186"/>
    </font>
    <font>
      <sz val="10"/>
      <color rgb="FF000000"/>
      <name val="Arial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i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name val="Arial"/>
      <family val="2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7"/>
      <color theme="1"/>
      <name val="Calibri"/>
      <family val="2"/>
      <charset val="186"/>
      <scheme val="minor"/>
    </font>
    <font>
      <sz val="17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9" fillId="0" borderId="0"/>
    <xf numFmtId="0" fontId="1" fillId="0" borderId="0"/>
    <xf numFmtId="0" fontId="10" fillId="0" borderId="0"/>
    <xf numFmtId="164" fontId="15" fillId="0" borderId="0"/>
    <xf numFmtId="165" fontId="15" fillId="0" borderId="0"/>
    <xf numFmtId="0" fontId="20" fillId="0" borderId="0"/>
    <xf numFmtId="164" fontId="22" fillId="0" borderId="0"/>
    <xf numFmtId="0" fontId="22" fillId="0" borderId="0"/>
  </cellStyleXfs>
  <cellXfs count="126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" fillId="0" borderId="0" xfId="1" applyFont="1"/>
    <xf numFmtId="2" fontId="7" fillId="0" borderId="0" xfId="1" applyNumberFormat="1" applyFont="1"/>
    <xf numFmtId="0" fontId="2" fillId="0" borderId="1" xfId="1" applyFont="1" applyBorder="1" applyAlignment="1">
      <alignment horizontal="left"/>
    </xf>
    <xf numFmtId="0" fontId="6" fillId="0" borderId="0" xfId="1" applyFont="1"/>
    <xf numFmtId="0" fontId="7" fillId="2" borderId="0" xfId="1" applyFont="1" applyFill="1"/>
    <xf numFmtId="0" fontId="5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8" fillId="0" borderId="0" xfId="1" applyFont="1"/>
    <xf numFmtId="0" fontId="2" fillId="0" borderId="6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2" fillId="0" borderId="17" xfId="1" applyNumberFormat="1" applyFont="1" applyBorder="1" applyAlignment="1">
      <alignment horizontal="center"/>
    </xf>
    <xf numFmtId="0" fontId="2" fillId="0" borderId="11" xfId="1" applyNumberFormat="1" applyFont="1" applyBorder="1" applyAlignment="1">
      <alignment horizontal="center"/>
    </xf>
    <xf numFmtId="0" fontId="2" fillId="0" borderId="12" xfId="1" applyNumberFormat="1" applyFont="1" applyBorder="1" applyAlignment="1">
      <alignment horizontal="center"/>
    </xf>
    <xf numFmtId="0" fontId="2" fillId="0" borderId="11" xfId="1" applyNumberFormat="1" applyBorder="1" applyAlignment="1">
      <alignment horizontal="center"/>
    </xf>
    <xf numFmtId="0" fontId="2" fillId="0" borderId="14" xfId="1" applyNumberFormat="1" applyFont="1" applyBorder="1" applyAlignment="1">
      <alignment horizontal="center"/>
    </xf>
    <xf numFmtId="0" fontId="2" fillId="0" borderId="15" xfId="1" applyNumberFormat="1" applyFont="1" applyBorder="1" applyAlignment="1">
      <alignment horizontal="center"/>
    </xf>
    <xf numFmtId="0" fontId="2" fillId="0" borderId="1" xfId="1" applyBorder="1"/>
    <xf numFmtId="0" fontId="2" fillId="0" borderId="8" xfId="1" applyNumberFormat="1" applyBorder="1" applyAlignment="1">
      <alignment horizontal="center"/>
    </xf>
    <xf numFmtId="0" fontId="1" fillId="0" borderId="0" xfId="3" applyAlignment="1">
      <alignment horizontal="center" vertical="center"/>
    </xf>
    <xf numFmtId="0" fontId="1" fillId="0" borderId="0" xfId="3"/>
    <xf numFmtId="0" fontId="11" fillId="0" borderId="0" xfId="3" applyFont="1" applyAlignment="1">
      <alignment horizontal="left" vertical="center"/>
    </xf>
    <xf numFmtId="0" fontId="12" fillId="0" borderId="0" xfId="3" applyFont="1"/>
    <xf numFmtId="0" fontId="11" fillId="0" borderId="0" xfId="3" applyFont="1" applyAlignment="1">
      <alignment vertical="center"/>
    </xf>
    <xf numFmtId="0" fontId="13" fillId="0" borderId="0" xfId="4" applyFont="1" applyAlignment="1">
      <alignment vertical="center" wrapText="1"/>
    </xf>
    <xf numFmtId="0" fontId="1" fillId="0" borderId="0" xfId="3" applyBorder="1" applyAlignment="1"/>
    <xf numFmtId="0" fontId="1" fillId="3" borderId="0" xfId="3" applyFill="1" applyAlignment="1">
      <alignment horizontal="center"/>
    </xf>
    <xf numFmtId="0" fontId="16" fillId="0" borderId="0" xfId="5" applyNumberFormat="1" applyFont="1" applyBorder="1" applyAlignment="1">
      <alignment horizontal="center" vertical="center"/>
    </xf>
    <xf numFmtId="165" fontId="16" fillId="0" borderId="24" xfId="6" applyFont="1" applyBorder="1" applyAlignment="1">
      <alignment horizontal="center" vertical="center"/>
    </xf>
    <xf numFmtId="165" fontId="16" fillId="0" borderId="25" xfId="6" applyFont="1" applyBorder="1" applyAlignment="1">
      <alignment horizontal="center"/>
    </xf>
    <xf numFmtId="165" fontId="16" fillId="0" borderId="26" xfId="6" applyFont="1" applyBorder="1" applyAlignment="1">
      <alignment horizontal="center"/>
    </xf>
    <xf numFmtId="165" fontId="16" fillId="2" borderId="27" xfId="6" applyFont="1" applyFill="1" applyBorder="1" applyAlignment="1">
      <alignment horizontal="center"/>
    </xf>
    <xf numFmtId="165" fontId="16" fillId="2" borderId="28" xfId="6" applyFont="1" applyFill="1" applyBorder="1" applyAlignment="1">
      <alignment horizontal="center"/>
    </xf>
    <xf numFmtId="165" fontId="17" fillId="2" borderId="29" xfId="6" applyFont="1" applyFill="1" applyBorder="1" applyAlignment="1">
      <alignment horizontal="center"/>
    </xf>
    <xf numFmtId="165" fontId="18" fillId="0" borderId="20" xfId="6" applyFont="1" applyBorder="1" applyAlignment="1">
      <alignment horizontal="center" vertical="center"/>
    </xf>
    <xf numFmtId="0" fontId="19" fillId="0" borderId="30" xfId="3" applyFont="1" applyFill="1" applyBorder="1" applyAlignment="1">
      <alignment horizontal="center"/>
    </xf>
    <xf numFmtId="0" fontId="21" fillId="0" borderId="31" xfId="7" applyFont="1" applyBorder="1"/>
    <xf numFmtId="0" fontId="21" fillId="0" borderId="32" xfId="7" applyFont="1" applyBorder="1"/>
    <xf numFmtId="0" fontId="23" fillId="3" borderId="3" xfId="8" applyNumberFormat="1" applyFont="1" applyFill="1" applyBorder="1" applyAlignment="1">
      <alignment horizontal="center"/>
    </xf>
    <xf numFmtId="165" fontId="24" fillId="3" borderId="32" xfId="6" applyFont="1" applyFill="1" applyBorder="1" applyAlignment="1">
      <alignment horizontal="center"/>
    </xf>
    <xf numFmtId="165" fontId="17" fillId="3" borderId="33" xfId="6" applyFont="1" applyFill="1" applyBorder="1" applyAlignment="1">
      <alignment horizontal="center"/>
    </xf>
    <xf numFmtId="0" fontId="21" fillId="0" borderId="3" xfId="7" applyFont="1" applyBorder="1"/>
    <xf numFmtId="0" fontId="23" fillId="0" borderId="3" xfId="8" applyNumberFormat="1" applyFont="1" applyBorder="1" applyAlignment="1">
      <alignment horizontal="center"/>
    </xf>
    <xf numFmtId="0" fontId="24" fillId="3" borderId="32" xfId="5" applyNumberFormat="1" applyFont="1" applyFill="1" applyBorder="1" applyAlignment="1">
      <alignment horizontal="center"/>
    </xf>
    <xf numFmtId="0" fontId="10" fillId="0" borderId="3" xfId="7" applyFont="1" applyBorder="1"/>
    <xf numFmtId="0" fontId="10" fillId="0" borderId="32" xfId="7" applyFont="1" applyBorder="1"/>
    <xf numFmtId="0" fontId="24" fillId="3" borderId="34" xfId="5" applyNumberFormat="1" applyFont="1" applyFill="1" applyBorder="1" applyAlignment="1">
      <alignment horizontal="center"/>
    </xf>
    <xf numFmtId="0" fontId="23" fillId="3" borderId="34" xfId="8" applyNumberFormat="1" applyFont="1" applyFill="1" applyBorder="1" applyAlignment="1">
      <alignment horizontal="center"/>
    </xf>
    <xf numFmtId="0" fontId="24" fillId="3" borderId="3" xfId="5" applyNumberFormat="1" applyFont="1" applyFill="1" applyBorder="1" applyAlignment="1">
      <alignment horizontal="center"/>
    </xf>
    <xf numFmtId="0" fontId="21" fillId="0" borderId="3" xfId="7" applyFont="1" applyFill="1" applyBorder="1"/>
    <xf numFmtId="0" fontId="25" fillId="0" borderId="3" xfId="8" applyNumberFormat="1" applyFont="1" applyFill="1" applyBorder="1" applyAlignment="1">
      <alignment horizontal="center"/>
    </xf>
    <xf numFmtId="0" fontId="21" fillId="0" borderId="0" xfId="7" applyFont="1" applyFill="1" applyBorder="1"/>
    <xf numFmtId="0" fontId="26" fillId="0" borderId="0" xfId="9" applyFont="1"/>
    <xf numFmtId="0" fontId="27" fillId="0" borderId="0" xfId="9" applyFont="1"/>
    <xf numFmtId="0" fontId="27" fillId="0" borderId="0" xfId="9" applyFont="1" applyAlignment="1">
      <alignment horizontal="left"/>
    </xf>
    <xf numFmtId="0" fontId="22" fillId="0" borderId="0" xfId="9" applyFont="1"/>
    <xf numFmtId="0" fontId="22" fillId="0" borderId="0" xfId="9"/>
    <xf numFmtId="0" fontId="28" fillId="0" borderId="0" xfId="9" applyFont="1"/>
    <xf numFmtId="0" fontId="22" fillId="0" borderId="0" xfId="9" applyAlignment="1">
      <alignment horizontal="left"/>
    </xf>
    <xf numFmtId="0" fontId="28" fillId="3" borderId="3" xfId="9" applyFont="1" applyFill="1" applyBorder="1"/>
    <xf numFmtId="0" fontId="28" fillId="3" borderId="3" xfId="9" applyFont="1" applyFill="1" applyBorder="1" applyAlignment="1">
      <alignment horizontal="left"/>
    </xf>
    <xf numFmtId="0" fontId="28" fillId="3" borderId="7" xfId="9" applyFont="1" applyFill="1" applyBorder="1"/>
    <xf numFmtId="0" fontId="28" fillId="3" borderId="35" xfId="9" applyFont="1" applyFill="1" applyBorder="1"/>
    <xf numFmtId="0" fontId="28" fillId="3" borderId="36" xfId="9" applyFont="1" applyFill="1" applyBorder="1"/>
    <xf numFmtId="0" fontId="28" fillId="3" borderId="37" xfId="9" applyFont="1" applyFill="1" applyBorder="1"/>
    <xf numFmtId="0" fontId="28" fillId="3" borderId="38" xfId="9" applyFont="1" applyFill="1" applyBorder="1" applyAlignment="1">
      <alignment horizontal="left"/>
    </xf>
    <xf numFmtId="0" fontId="28" fillId="3" borderId="39" xfId="9" applyFont="1" applyFill="1" applyBorder="1"/>
    <xf numFmtId="0" fontId="22" fillId="3" borderId="3" xfId="9" applyFill="1" applyBorder="1"/>
    <xf numFmtId="0" fontId="10" fillId="3" borderId="3" xfId="9" applyFont="1" applyFill="1" applyBorder="1" applyAlignment="1">
      <alignment horizontal="left"/>
    </xf>
    <xf numFmtId="0" fontId="10" fillId="3" borderId="3" xfId="9" applyFont="1" applyFill="1" applyBorder="1"/>
    <xf numFmtId="0" fontId="29" fillId="3" borderId="0" xfId="9" applyFont="1" applyFill="1"/>
    <xf numFmtId="0" fontId="10" fillId="3" borderId="7" xfId="9" applyFont="1" applyFill="1" applyBorder="1"/>
    <xf numFmtId="0" fontId="10" fillId="3" borderId="11" xfId="9" applyFont="1" applyFill="1" applyBorder="1"/>
    <xf numFmtId="0" fontId="10" fillId="3" borderId="12" xfId="9" applyFont="1" applyFill="1" applyBorder="1"/>
    <xf numFmtId="0" fontId="22" fillId="3" borderId="32" xfId="9" applyFill="1" applyBorder="1"/>
    <xf numFmtId="0" fontId="10" fillId="3" borderId="40" xfId="9" applyFont="1" applyFill="1" applyBorder="1" applyAlignment="1">
      <alignment horizontal="right"/>
    </xf>
    <xf numFmtId="0" fontId="22" fillId="0" borderId="41" xfId="9" applyBorder="1"/>
    <xf numFmtId="0" fontId="22" fillId="3" borderId="3" xfId="9" applyFill="1" applyBorder="1" applyAlignment="1">
      <alignment horizontal="left"/>
    </xf>
    <xf numFmtId="0" fontId="29" fillId="3" borderId="3" xfId="9" applyFont="1" applyFill="1" applyBorder="1"/>
    <xf numFmtId="0" fontId="22" fillId="3" borderId="7" xfId="9" applyFill="1" applyBorder="1"/>
    <xf numFmtId="0" fontId="22" fillId="3" borderId="11" xfId="9" applyFill="1" applyBorder="1"/>
    <xf numFmtId="0" fontId="22" fillId="3" borderId="12" xfId="9" applyFill="1" applyBorder="1"/>
    <xf numFmtId="0" fontId="22" fillId="3" borderId="40" xfId="9" applyFill="1" applyBorder="1" applyAlignment="1">
      <alignment horizontal="right"/>
    </xf>
    <xf numFmtId="0" fontId="22" fillId="0" borderId="42" xfId="9" applyBorder="1"/>
    <xf numFmtId="0" fontId="29" fillId="3" borderId="0" xfId="9" applyFont="1" applyFill="1" applyBorder="1"/>
    <xf numFmtId="0" fontId="22" fillId="3" borderId="3" xfId="9" applyFont="1" applyFill="1" applyBorder="1" applyAlignment="1">
      <alignment horizontal="left"/>
    </xf>
    <xf numFmtId="0" fontId="22" fillId="3" borderId="40" xfId="9" applyFont="1" applyFill="1" applyBorder="1" applyAlignment="1">
      <alignment horizontal="right"/>
    </xf>
    <xf numFmtId="0" fontId="29" fillId="3" borderId="31" xfId="9" applyFont="1" applyFill="1" applyBorder="1"/>
    <xf numFmtId="0" fontId="22" fillId="0" borderId="43" xfId="9" applyBorder="1"/>
    <xf numFmtId="0" fontId="10" fillId="3" borderId="7" xfId="9" applyFont="1" applyFill="1" applyBorder="1" applyAlignment="1">
      <alignment horizontal="right"/>
    </xf>
    <xf numFmtId="0" fontId="10" fillId="3" borderId="11" xfId="9" applyFont="1" applyFill="1" applyBorder="1" applyAlignment="1">
      <alignment horizontal="right"/>
    </xf>
    <xf numFmtId="0" fontId="10" fillId="3" borderId="12" xfId="9" applyFont="1" applyFill="1" applyBorder="1" applyAlignment="1">
      <alignment horizontal="right"/>
    </xf>
    <xf numFmtId="0" fontId="29" fillId="3" borderId="44" xfId="9" applyFont="1" applyFill="1" applyBorder="1"/>
    <xf numFmtId="0" fontId="10" fillId="3" borderId="31" xfId="9" applyFont="1" applyFill="1" applyBorder="1" applyAlignment="1">
      <alignment horizontal="left"/>
    </xf>
    <xf numFmtId="0" fontId="30" fillId="3" borderId="31" xfId="9" applyFont="1" applyFill="1" applyBorder="1" applyAlignment="1">
      <alignment horizontal="right"/>
    </xf>
    <xf numFmtId="0" fontId="10" fillId="3" borderId="18" xfId="9" applyFont="1" applyFill="1" applyBorder="1" applyAlignment="1">
      <alignment horizontal="right"/>
    </xf>
    <xf numFmtId="0" fontId="10" fillId="3" borderId="19" xfId="9" applyFont="1" applyFill="1" applyBorder="1" applyAlignment="1">
      <alignment horizontal="right"/>
    </xf>
    <xf numFmtId="0" fontId="22" fillId="3" borderId="45" xfId="9" applyFill="1" applyBorder="1"/>
    <xf numFmtId="0" fontId="22" fillId="3" borderId="46" xfId="9" applyFill="1" applyBorder="1" applyAlignment="1">
      <alignment horizontal="right"/>
    </xf>
    <xf numFmtId="0" fontId="22" fillId="0" borderId="47" xfId="9" applyBorder="1"/>
    <xf numFmtId="0" fontId="1" fillId="0" borderId="48" xfId="3" applyBorder="1"/>
    <xf numFmtId="0" fontId="1" fillId="0" borderId="49" xfId="3" applyBorder="1"/>
    <xf numFmtId="0" fontId="2" fillId="0" borderId="0" xfId="1" applyFont="1" applyBorder="1" applyAlignment="1">
      <alignment horizontal="left"/>
    </xf>
    <xf numFmtId="0" fontId="1" fillId="3" borderId="0" xfId="3" applyFill="1" applyAlignment="1">
      <alignment horizontal="center" vertical="center" wrapText="1"/>
    </xf>
    <xf numFmtId="0" fontId="14" fillId="3" borderId="0" xfId="3" applyFont="1" applyFill="1" applyAlignment="1">
      <alignment horizontal="center"/>
    </xf>
    <xf numFmtId="0" fontId="16" fillId="2" borderId="21" xfId="5" applyNumberFormat="1" applyFont="1" applyFill="1" applyBorder="1" applyAlignment="1">
      <alignment horizontal="center"/>
    </xf>
    <xf numFmtId="0" fontId="16" fillId="2" borderId="22" xfId="5" applyNumberFormat="1" applyFont="1" applyFill="1" applyBorder="1" applyAlignment="1">
      <alignment horizontal="center"/>
    </xf>
    <xf numFmtId="0" fontId="16" fillId="2" borderId="23" xfId="5" applyNumberFormat="1" applyFont="1" applyFill="1" applyBorder="1" applyAlignment="1">
      <alignment horizontal="center"/>
    </xf>
    <xf numFmtId="0" fontId="22" fillId="0" borderId="3" xfId="9" applyBorder="1" applyAlignment="1">
      <alignment vertical="top" wrapText="1"/>
    </xf>
    <xf numFmtId="2" fontId="22" fillId="0" borderId="3" xfId="9" applyNumberFormat="1" applyBorder="1"/>
    <xf numFmtId="0" fontId="22" fillId="0" borderId="3" xfId="9" applyFill="1" applyBorder="1" applyAlignment="1">
      <alignment vertical="top" wrapText="1"/>
    </xf>
    <xf numFmtId="0" fontId="22" fillId="3" borderId="50" xfId="9" applyFill="1" applyBorder="1" applyAlignment="1">
      <alignment horizontal="right"/>
    </xf>
    <xf numFmtId="0" fontId="22" fillId="0" borderId="51" xfId="9" applyBorder="1"/>
    <xf numFmtId="0" fontId="2" fillId="0" borderId="13" xfId="1" applyNumberFormat="1" applyBorder="1" applyAlignment="1">
      <alignment horizontal="center"/>
    </xf>
    <xf numFmtId="0" fontId="2" fillId="0" borderId="10" xfId="1" applyNumberFormat="1" applyBorder="1" applyAlignment="1">
      <alignment horizontal="center"/>
    </xf>
  </cellXfs>
  <cellStyles count="10">
    <cellStyle name="Excel Built-in Normal" xfId="1"/>
    <cellStyle name="Excel Built-in Normal 3" xfId="6"/>
    <cellStyle name="Excel Built-in Normal 4" xfId="5"/>
    <cellStyle name="Normal" xfId="0" builtinId="0"/>
    <cellStyle name="Normal 2" xfId="2"/>
    <cellStyle name="Normal 2 2" xfId="7"/>
    <cellStyle name="Normal 3" xfId="3"/>
    <cellStyle name="Normal 4" xfId="9"/>
    <cellStyle name="Normal 8" xfId="8"/>
    <cellStyle name="Normal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3</xdr:row>
      <xdr:rowOff>38100</xdr:rowOff>
    </xdr:from>
    <xdr:to>
      <xdr:col>7</xdr:col>
      <xdr:colOff>1371600</xdr:colOff>
      <xdr:row>7</xdr:row>
      <xdr:rowOff>161925</xdr:rowOff>
    </xdr:to>
    <xdr:pic>
      <xdr:nvPicPr>
        <xdr:cNvPr id="2" name="Picture 1" descr="LATVIAN_DRIFT_tumb_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742950"/>
          <a:ext cx="11620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0</xdr:row>
      <xdr:rowOff>19050</xdr:rowOff>
    </xdr:from>
    <xdr:to>
      <xdr:col>3</xdr:col>
      <xdr:colOff>428625</xdr:colOff>
      <xdr:row>3</xdr:row>
      <xdr:rowOff>76200</xdr:rowOff>
    </xdr:to>
    <xdr:pic>
      <xdr:nvPicPr>
        <xdr:cNvPr id="3" name="Picture 4" descr="LA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2200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3</xdr:row>
      <xdr:rowOff>247650</xdr:rowOff>
    </xdr:from>
    <xdr:to>
      <xdr:col>3</xdr:col>
      <xdr:colOff>1295400</xdr:colOff>
      <xdr:row>7</xdr:row>
      <xdr:rowOff>123825</xdr:rowOff>
    </xdr:to>
    <xdr:pic>
      <xdr:nvPicPr>
        <xdr:cNvPr id="4" name="Picture 5" descr="Logo_Shosejas komisija_mazak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952500"/>
          <a:ext cx="3095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296334</xdr:colOff>
      <xdr:row>0</xdr:row>
      <xdr:rowOff>148167</xdr:rowOff>
    </xdr:from>
    <xdr:to>
      <xdr:col>7</xdr:col>
      <xdr:colOff>654049</xdr:colOff>
      <xdr:row>3</xdr:row>
      <xdr:rowOff>197909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6417" y="910167"/>
          <a:ext cx="2802465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5" workbookViewId="0">
      <selection activeCell="D26" sqref="D26"/>
    </sheetView>
  </sheetViews>
  <sheetFormatPr defaultRowHeight="15" x14ac:dyDescent="0.25"/>
  <cols>
    <col min="1" max="1" width="3.7109375" style="30" customWidth="1"/>
    <col min="2" max="2" width="5" style="30" customWidth="1"/>
    <col min="3" max="3" width="27.42578125" style="31" customWidth="1"/>
    <col min="4" max="7" width="19.140625" style="31" customWidth="1"/>
    <col min="8" max="8" width="27.42578125" style="33" customWidth="1"/>
    <col min="9" max="256" width="9.140625" style="31"/>
    <col min="257" max="257" width="3.7109375" style="31" customWidth="1"/>
    <col min="258" max="258" width="5" style="31" customWidth="1"/>
    <col min="259" max="259" width="27.42578125" style="31" customWidth="1"/>
    <col min="260" max="263" width="19.140625" style="31" customWidth="1"/>
    <col min="264" max="264" width="27.42578125" style="31" customWidth="1"/>
    <col min="265" max="512" width="9.140625" style="31"/>
    <col min="513" max="513" width="3.7109375" style="31" customWidth="1"/>
    <col min="514" max="514" width="5" style="31" customWidth="1"/>
    <col min="515" max="515" width="27.42578125" style="31" customWidth="1"/>
    <col min="516" max="519" width="19.140625" style="31" customWidth="1"/>
    <col min="520" max="520" width="27.42578125" style="31" customWidth="1"/>
    <col min="521" max="768" width="9.140625" style="31"/>
    <col min="769" max="769" width="3.7109375" style="31" customWidth="1"/>
    <col min="770" max="770" width="5" style="31" customWidth="1"/>
    <col min="771" max="771" width="27.42578125" style="31" customWidth="1"/>
    <col min="772" max="775" width="19.140625" style="31" customWidth="1"/>
    <col min="776" max="776" width="27.42578125" style="31" customWidth="1"/>
    <col min="777" max="1024" width="9.140625" style="31"/>
    <col min="1025" max="1025" width="3.7109375" style="31" customWidth="1"/>
    <col min="1026" max="1026" width="5" style="31" customWidth="1"/>
    <col min="1027" max="1027" width="27.42578125" style="31" customWidth="1"/>
    <col min="1028" max="1031" width="19.140625" style="31" customWidth="1"/>
    <col min="1032" max="1032" width="27.42578125" style="31" customWidth="1"/>
    <col min="1033" max="1280" width="9.140625" style="31"/>
    <col min="1281" max="1281" width="3.7109375" style="31" customWidth="1"/>
    <col min="1282" max="1282" width="5" style="31" customWidth="1"/>
    <col min="1283" max="1283" width="27.42578125" style="31" customWidth="1"/>
    <col min="1284" max="1287" width="19.140625" style="31" customWidth="1"/>
    <col min="1288" max="1288" width="27.42578125" style="31" customWidth="1"/>
    <col min="1289" max="1536" width="9.140625" style="31"/>
    <col min="1537" max="1537" width="3.7109375" style="31" customWidth="1"/>
    <col min="1538" max="1538" width="5" style="31" customWidth="1"/>
    <col min="1539" max="1539" width="27.42578125" style="31" customWidth="1"/>
    <col min="1540" max="1543" width="19.140625" style="31" customWidth="1"/>
    <col min="1544" max="1544" width="27.42578125" style="31" customWidth="1"/>
    <col min="1545" max="1792" width="9.140625" style="31"/>
    <col min="1793" max="1793" width="3.7109375" style="31" customWidth="1"/>
    <col min="1794" max="1794" width="5" style="31" customWidth="1"/>
    <col min="1795" max="1795" width="27.42578125" style="31" customWidth="1"/>
    <col min="1796" max="1799" width="19.140625" style="31" customWidth="1"/>
    <col min="1800" max="1800" width="27.42578125" style="31" customWidth="1"/>
    <col min="1801" max="2048" width="9.140625" style="31"/>
    <col min="2049" max="2049" width="3.7109375" style="31" customWidth="1"/>
    <col min="2050" max="2050" width="5" style="31" customWidth="1"/>
    <col min="2051" max="2051" width="27.42578125" style="31" customWidth="1"/>
    <col min="2052" max="2055" width="19.140625" style="31" customWidth="1"/>
    <col min="2056" max="2056" width="27.42578125" style="31" customWidth="1"/>
    <col min="2057" max="2304" width="9.140625" style="31"/>
    <col min="2305" max="2305" width="3.7109375" style="31" customWidth="1"/>
    <col min="2306" max="2306" width="5" style="31" customWidth="1"/>
    <col min="2307" max="2307" width="27.42578125" style="31" customWidth="1"/>
    <col min="2308" max="2311" width="19.140625" style="31" customWidth="1"/>
    <col min="2312" max="2312" width="27.42578125" style="31" customWidth="1"/>
    <col min="2313" max="2560" width="9.140625" style="31"/>
    <col min="2561" max="2561" width="3.7109375" style="31" customWidth="1"/>
    <col min="2562" max="2562" width="5" style="31" customWidth="1"/>
    <col min="2563" max="2563" width="27.42578125" style="31" customWidth="1"/>
    <col min="2564" max="2567" width="19.140625" style="31" customWidth="1"/>
    <col min="2568" max="2568" width="27.42578125" style="31" customWidth="1"/>
    <col min="2569" max="2816" width="9.140625" style="31"/>
    <col min="2817" max="2817" width="3.7109375" style="31" customWidth="1"/>
    <col min="2818" max="2818" width="5" style="31" customWidth="1"/>
    <col min="2819" max="2819" width="27.42578125" style="31" customWidth="1"/>
    <col min="2820" max="2823" width="19.140625" style="31" customWidth="1"/>
    <col min="2824" max="2824" width="27.42578125" style="31" customWidth="1"/>
    <col min="2825" max="3072" width="9.140625" style="31"/>
    <col min="3073" max="3073" width="3.7109375" style="31" customWidth="1"/>
    <col min="3074" max="3074" width="5" style="31" customWidth="1"/>
    <col min="3075" max="3075" width="27.42578125" style="31" customWidth="1"/>
    <col min="3076" max="3079" width="19.140625" style="31" customWidth="1"/>
    <col min="3080" max="3080" width="27.42578125" style="31" customWidth="1"/>
    <col min="3081" max="3328" width="9.140625" style="31"/>
    <col min="3329" max="3329" width="3.7109375" style="31" customWidth="1"/>
    <col min="3330" max="3330" width="5" style="31" customWidth="1"/>
    <col min="3331" max="3331" width="27.42578125" style="31" customWidth="1"/>
    <col min="3332" max="3335" width="19.140625" style="31" customWidth="1"/>
    <col min="3336" max="3336" width="27.42578125" style="31" customWidth="1"/>
    <col min="3337" max="3584" width="9.140625" style="31"/>
    <col min="3585" max="3585" width="3.7109375" style="31" customWidth="1"/>
    <col min="3586" max="3586" width="5" style="31" customWidth="1"/>
    <col min="3587" max="3587" width="27.42578125" style="31" customWidth="1"/>
    <col min="3588" max="3591" width="19.140625" style="31" customWidth="1"/>
    <col min="3592" max="3592" width="27.42578125" style="31" customWidth="1"/>
    <col min="3593" max="3840" width="9.140625" style="31"/>
    <col min="3841" max="3841" width="3.7109375" style="31" customWidth="1"/>
    <col min="3842" max="3842" width="5" style="31" customWidth="1"/>
    <col min="3843" max="3843" width="27.42578125" style="31" customWidth="1"/>
    <col min="3844" max="3847" width="19.140625" style="31" customWidth="1"/>
    <col min="3848" max="3848" width="27.42578125" style="31" customWidth="1"/>
    <col min="3849" max="4096" width="9.140625" style="31"/>
    <col min="4097" max="4097" width="3.7109375" style="31" customWidth="1"/>
    <col min="4098" max="4098" width="5" style="31" customWidth="1"/>
    <col min="4099" max="4099" width="27.42578125" style="31" customWidth="1"/>
    <col min="4100" max="4103" width="19.140625" style="31" customWidth="1"/>
    <col min="4104" max="4104" width="27.42578125" style="31" customWidth="1"/>
    <col min="4105" max="4352" width="9.140625" style="31"/>
    <col min="4353" max="4353" width="3.7109375" style="31" customWidth="1"/>
    <col min="4354" max="4354" width="5" style="31" customWidth="1"/>
    <col min="4355" max="4355" width="27.42578125" style="31" customWidth="1"/>
    <col min="4356" max="4359" width="19.140625" style="31" customWidth="1"/>
    <col min="4360" max="4360" width="27.42578125" style="31" customWidth="1"/>
    <col min="4361" max="4608" width="9.140625" style="31"/>
    <col min="4609" max="4609" width="3.7109375" style="31" customWidth="1"/>
    <col min="4610" max="4610" width="5" style="31" customWidth="1"/>
    <col min="4611" max="4611" width="27.42578125" style="31" customWidth="1"/>
    <col min="4612" max="4615" width="19.140625" style="31" customWidth="1"/>
    <col min="4616" max="4616" width="27.42578125" style="31" customWidth="1"/>
    <col min="4617" max="4864" width="9.140625" style="31"/>
    <col min="4865" max="4865" width="3.7109375" style="31" customWidth="1"/>
    <col min="4866" max="4866" width="5" style="31" customWidth="1"/>
    <col min="4867" max="4867" width="27.42578125" style="31" customWidth="1"/>
    <col min="4868" max="4871" width="19.140625" style="31" customWidth="1"/>
    <col min="4872" max="4872" width="27.42578125" style="31" customWidth="1"/>
    <col min="4873" max="5120" width="9.140625" style="31"/>
    <col min="5121" max="5121" width="3.7109375" style="31" customWidth="1"/>
    <col min="5122" max="5122" width="5" style="31" customWidth="1"/>
    <col min="5123" max="5123" width="27.42578125" style="31" customWidth="1"/>
    <col min="5124" max="5127" width="19.140625" style="31" customWidth="1"/>
    <col min="5128" max="5128" width="27.42578125" style="31" customWidth="1"/>
    <col min="5129" max="5376" width="9.140625" style="31"/>
    <col min="5377" max="5377" width="3.7109375" style="31" customWidth="1"/>
    <col min="5378" max="5378" width="5" style="31" customWidth="1"/>
    <col min="5379" max="5379" width="27.42578125" style="31" customWidth="1"/>
    <col min="5380" max="5383" width="19.140625" style="31" customWidth="1"/>
    <col min="5384" max="5384" width="27.42578125" style="31" customWidth="1"/>
    <col min="5385" max="5632" width="9.140625" style="31"/>
    <col min="5633" max="5633" width="3.7109375" style="31" customWidth="1"/>
    <col min="5634" max="5634" width="5" style="31" customWidth="1"/>
    <col min="5635" max="5635" width="27.42578125" style="31" customWidth="1"/>
    <col min="5636" max="5639" width="19.140625" style="31" customWidth="1"/>
    <col min="5640" max="5640" width="27.42578125" style="31" customWidth="1"/>
    <col min="5641" max="5888" width="9.140625" style="31"/>
    <col min="5889" max="5889" width="3.7109375" style="31" customWidth="1"/>
    <col min="5890" max="5890" width="5" style="31" customWidth="1"/>
    <col min="5891" max="5891" width="27.42578125" style="31" customWidth="1"/>
    <col min="5892" max="5895" width="19.140625" style="31" customWidth="1"/>
    <col min="5896" max="5896" width="27.42578125" style="31" customWidth="1"/>
    <col min="5897" max="6144" width="9.140625" style="31"/>
    <col min="6145" max="6145" width="3.7109375" style="31" customWidth="1"/>
    <col min="6146" max="6146" width="5" style="31" customWidth="1"/>
    <col min="6147" max="6147" width="27.42578125" style="31" customWidth="1"/>
    <col min="6148" max="6151" width="19.140625" style="31" customWidth="1"/>
    <col min="6152" max="6152" width="27.42578125" style="31" customWidth="1"/>
    <col min="6153" max="6400" width="9.140625" style="31"/>
    <col min="6401" max="6401" width="3.7109375" style="31" customWidth="1"/>
    <col min="6402" max="6402" width="5" style="31" customWidth="1"/>
    <col min="6403" max="6403" width="27.42578125" style="31" customWidth="1"/>
    <col min="6404" max="6407" width="19.140625" style="31" customWidth="1"/>
    <col min="6408" max="6408" width="27.42578125" style="31" customWidth="1"/>
    <col min="6409" max="6656" width="9.140625" style="31"/>
    <col min="6657" max="6657" width="3.7109375" style="31" customWidth="1"/>
    <col min="6658" max="6658" width="5" style="31" customWidth="1"/>
    <col min="6659" max="6659" width="27.42578125" style="31" customWidth="1"/>
    <col min="6660" max="6663" width="19.140625" style="31" customWidth="1"/>
    <col min="6664" max="6664" width="27.42578125" style="31" customWidth="1"/>
    <col min="6665" max="6912" width="9.140625" style="31"/>
    <col min="6913" max="6913" width="3.7109375" style="31" customWidth="1"/>
    <col min="6914" max="6914" width="5" style="31" customWidth="1"/>
    <col min="6915" max="6915" width="27.42578125" style="31" customWidth="1"/>
    <col min="6916" max="6919" width="19.140625" style="31" customWidth="1"/>
    <col min="6920" max="6920" width="27.42578125" style="31" customWidth="1"/>
    <col min="6921" max="7168" width="9.140625" style="31"/>
    <col min="7169" max="7169" width="3.7109375" style="31" customWidth="1"/>
    <col min="7170" max="7170" width="5" style="31" customWidth="1"/>
    <col min="7171" max="7171" width="27.42578125" style="31" customWidth="1"/>
    <col min="7172" max="7175" width="19.140625" style="31" customWidth="1"/>
    <col min="7176" max="7176" width="27.42578125" style="31" customWidth="1"/>
    <col min="7177" max="7424" width="9.140625" style="31"/>
    <col min="7425" max="7425" width="3.7109375" style="31" customWidth="1"/>
    <col min="7426" max="7426" width="5" style="31" customWidth="1"/>
    <col min="7427" max="7427" width="27.42578125" style="31" customWidth="1"/>
    <col min="7428" max="7431" width="19.140625" style="31" customWidth="1"/>
    <col min="7432" max="7432" width="27.42578125" style="31" customWidth="1"/>
    <col min="7433" max="7680" width="9.140625" style="31"/>
    <col min="7681" max="7681" width="3.7109375" style="31" customWidth="1"/>
    <col min="7682" max="7682" width="5" style="31" customWidth="1"/>
    <col min="7683" max="7683" width="27.42578125" style="31" customWidth="1"/>
    <col min="7684" max="7687" width="19.140625" style="31" customWidth="1"/>
    <col min="7688" max="7688" width="27.42578125" style="31" customWidth="1"/>
    <col min="7689" max="7936" width="9.140625" style="31"/>
    <col min="7937" max="7937" width="3.7109375" style="31" customWidth="1"/>
    <col min="7938" max="7938" width="5" style="31" customWidth="1"/>
    <col min="7939" max="7939" width="27.42578125" style="31" customWidth="1"/>
    <col min="7940" max="7943" width="19.140625" style="31" customWidth="1"/>
    <col min="7944" max="7944" width="27.42578125" style="31" customWidth="1"/>
    <col min="7945" max="8192" width="9.140625" style="31"/>
    <col min="8193" max="8193" width="3.7109375" style="31" customWidth="1"/>
    <col min="8194" max="8194" width="5" style="31" customWidth="1"/>
    <col min="8195" max="8195" width="27.42578125" style="31" customWidth="1"/>
    <col min="8196" max="8199" width="19.140625" style="31" customWidth="1"/>
    <col min="8200" max="8200" width="27.42578125" style="31" customWidth="1"/>
    <col min="8201" max="8448" width="9.140625" style="31"/>
    <col min="8449" max="8449" width="3.7109375" style="31" customWidth="1"/>
    <col min="8450" max="8450" width="5" style="31" customWidth="1"/>
    <col min="8451" max="8451" width="27.42578125" style="31" customWidth="1"/>
    <col min="8452" max="8455" width="19.140625" style="31" customWidth="1"/>
    <col min="8456" max="8456" width="27.42578125" style="31" customWidth="1"/>
    <col min="8457" max="8704" width="9.140625" style="31"/>
    <col min="8705" max="8705" width="3.7109375" style="31" customWidth="1"/>
    <col min="8706" max="8706" width="5" style="31" customWidth="1"/>
    <col min="8707" max="8707" width="27.42578125" style="31" customWidth="1"/>
    <col min="8708" max="8711" width="19.140625" style="31" customWidth="1"/>
    <col min="8712" max="8712" width="27.42578125" style="31" customWidth="1"/>
    <col min="8713" max="8960" width="9.140625" style="31"/>
    <col min="8961" max="8961" width="3.7109375" style="31" customWidth="1"/>
    <col min="8962" max="8962" width="5" style="31" customWidth="1"/>
    <col min="8963" max="8963" width="27.42578125" style="31" customWidth="1"/>
    <col min="8964" max="8967" width="19.140625" style="31" customWidth="1"/>
    <col min="8968" max="8968" width="27.42578125" style="31" customWidth="1"/>
    <col min="8969" max="9216" width="9.140625" style="31"/>
    <col min="9217" max="9217" width="3.7109375" style="31" customWidth="1"/>
    <col min="9218" max="9218" width="5" style="31" customWidth="1"/>
    <col min="9219" max="9219" width="27.42578125" style="31" customWidth="1"/>
    <col min="9220" max="9223" width="19.140625" style="31" customWidth="1"/>
    <col min="9224" max="9224" width="27.42578125" style="31" customWidth="1"/>
    <col min="9225" max="9472" width="9.140625" style="31"/>
    <col min="9473" max="9473" width="3.7109375" style="31" customWidth="1"/>
    <col min="9474" max="9474" width="5" style="31" customWidth="1"/>
    <col min="9475" max="9475" width="27.42578125" style="31" customWidth="1"/>
    <col min="9476" max="9479" width="19.140625" style="31" customWidth="1"/>
    <col min="9480" max="9480" width="27.42578125" style="31" customWidth="1"/>
    <col min="9481" max="9728" width="9.140625" style="31"/>
    <col min="9729" max="9729" width="3.7109375" style="31" customWidth="1"/>
    <col min="9730" max="9730" width="5" style="31" customWidth="1"/>
    <col min="9731" max="9731" width="27.42578125" style="31" customWidth="1"/>
    <col min="9732" max="9735" width="19.140625" style="31" customWidth="1"/>
    <col min="9736" max="9736" width="27.42578125" style="31" customWidth="1"/>
    <col min="9737" max="9984" width="9.140625" style="31"/>
    <col min="9985" max="9985" width="3.7109375" style="31" customWidth="1"/>
    <col min="9986" max="9986" width="5" style="31" customWidth="1"/>
    <col min="9987" max="9987" width="27.42578125" style="31" customWidth="1"/>
    <col min="9988" max="9991" width="19.140625" style="31" customWidth="1"/>
    <col min="9992" max="9992" width="27.42578125" style="31" customWidth="1"/>
    <col min="9993" max="10240" width="9.140625" style="31"/>
    <col min="10241" max="10241" width="3.7109375" style="31" customWidth="1"/>
    <col min="10242" max="10242" width="5" style="31" customWidth="1"/>
    <col min="10243" max="10243" width="27.42578125" style="31" customWidth="1"/>
    <col min="10244" max="10247" width="19.140625" style="31" customWidth="1"/>
    <col min="10248" max="10248" width="27.42578125" style="31" customWidth="1"/>
    <col min="10249" max="10496" width="9.140625" style="31"/>
    <col min="10497" max="10497" width="3.7109375" style="31" customWidth="1"/>
    <col min="10498" max="10498" width="5" style="31" customWidth="1"/>
    <col min="10499" max="10499" width="27.42578125" style="31" customWidth="1"/>
    <col min="10500" max="10503" width="19.140625" style="31" customWidth="1"/>
    <col min="10504" max="10504" width="27.42578125" style="31" customWidth="1"/>
    <col min="10505" max="10752" width="9.140625" style="31"/>
    <col min="10753" max="10753" width="3.7109375" style="31" customWidth="1"/>
    <col min="10754" max="10754" width="5" style="31" customWidth="1"/>
    <col min="10755" max="10755" width="27.42578125" style="31" customWidth="1"/>
    <col min="10756" max="10759" width="19.140625" style="31" customWidth="1"/>
    <col min="10760" max="10760" width="27.42578125" style="31" customWidth="1"/>
    <col min="10761" max="11008" width="9.140625" style="31"/>
    <col min="11009" max="11009" width="3.7109375" style="31" customWidth="1"/>
    <col min="11010" max="11010" width="5" style="31" customWidth="1"/>
    <col min="11011" max="11011" width="27.42578125" style="31" customWidth="1"/>
    <col min="11012" max="11015" width="19.140625" style="31" customWidth="1"/>
    <col min="11016" max="11016" width="27.42578125" style="31" customWidth="1"/>
    <col min="11017" max="11264" width="9.140625" style="31"/>
    <col min="11265" max="11265" width="3.7109375" style="31" customWidth="1"/>
    <col min="11266" max="11266" width="5" style="31" customWidth="1"/>
    <col min="11267" max="11267" width="27.42578125" style="31" customWidth="1"/>
    <col min="11268" max="11271" width="19.140625" style="31" customWidth="1"/>
    <col min="11272" max="11272" width="27.42578125" style="31" customWidth="1"/>
    <col min="11273" max="11520" width="9.140625" style="31"/>
    <col min="11521" max="11521" width="3.7109375" style="31" customWidth="1"/>
    <col min="11522" max="11522" width="5" style="31" customWidth="1"/>
    <col min="11523" max="11523" width="27.42578125" style="31" customWidth="1"/>
    <col min="11524" max="11527" width="19.140625" style="31" customWidth="1"/>
    <col min="11528" max="11528" width="27.42578125" style="31" customWidth="1"/>
    <col min="11529" max="11776" width="9.140625" style="31"/>
    <col min="11777" max="11777" width="3.7109375" style="31" customWidth="1"/>
    <col min="11778" max="11778" width="5" style="31" customWidth="1"/>
    <col min="11779" max="11779" width="27.42578125" style="31" customWidth="1"/>
    <col min="11780" max="11783" width="19.140625" style="31" customWidth="1"/>
    <col min="11784" max="11784" width="27.42578125" style="31" customWidth="1"/>
    <col min="11785" max="12032" width="9.140625" style="31"/>
    <col min="12033" max="12033" width="3.7109375" style="31" customWidth="1"/>
    <col min="12034" max="12034" width="5" style="31" customWidth="1"/>
    <col min="12035" max="12035" width="27.42578125" style="31" customWidth="1"/>
    <col min="12036" max="12039" width="19.140625" style="31" customWidth="1"/>
    <col min="12040" max="12040" width="27.42578125" style="31" customWidth="1"/>
    <col min="12041" max="12288" width="9.140625" style="31"/>
    <col min="12289" max="12289" width="3.7109375" style="31" customWidth="1"/>
    <col min="12290" max="12290" width="5" style="31" customWidth="1"/>
    <col min="12291" max="12291" width="27.42578125" style="31" customWidth="1"/>
    <col min="12292" max="12295" width="19.140625" style="31" customWidth="1"/>
    <col min="12296" max="12296" width="27.42578125" style="31" customWidth="1"/>
    <col min="12297" max="12544" width="9.140625" style="31"/>
    <col min="12545" max="12545" width="3.7109375" style="31" customWidth="1"/>
    <col min="12546" max="12546" width="5" style="31" customWidth="1"/>
    <col min="12547" max="12547" width="27.42578125" style="31" customWidth="1"/>
    <col min="12548" max="12551" width="19.140625" style="31" customWidth="1"/>
    <col min="12552" max="12552" width="27.42578125" style="31" customWidth="1"/>
    <col min="12553" max="12800" width="9.140625" style="31"/>
    <col min="12801" max="12801" width="3.7109375" style="31" customWidth="1"/>
    <col min="12802" max="12802" width="5" style="31" customWidth="1"/>
    <col min="12803" max="12803" width="27.42578125" style="31" customWidth="1"/>
    <col min="12804" max="12807" width="19.140625" style="31" customWidth="1"/>
    <col min="12808" max="12808" width="27.42578125" style="31" customWidth="1"/>
    <col min="12809" max="13056" width="9.140625" style="31"/>
    <col min="13057" max="13057" width="3.7109375" style="31" customWidth="1"/>
    <col min="13058" max="13058" width="5" style="31" customWidth="1"/>
    <col min="13059" max="13059" width="27.42578125" style="31" customWidth="1"/>
    <col min="13060" max="13063" width="19.140625" style="31" customWidth="1"/>
    <col min="13064" max="13064" width="27.42578125" style="31" customWidth="1"/>
    <col min="13065" max="13312" width="9.140625" style="31"/>
    <col min="13313" max="13313" width="3.7109375" style="31" customWidth="1"/>
    <col min="13314" max="13314" width="5" style="31" customWidth="1"/>
    <col min="13315" max="13315" width="27.42578125" style="31" customWidth="1"/>
    <col min="13316" max="13319" width="19.140625" style="31" customWidth="1"/>
    <col min="13320" max="13320" width="27.42578125" style="31" customWidth="1"/>
    <col min="13321" max="13568" width="9.140625" style="31"/>
    <col min="13569" max="13569" width="3.7109375" style="31" customWidth="1"/>
    <col min="13570" max="13570" width="5" style="31" customWidth="1"/>
    <col min="13571" max="13571" width="27.42578125" style="31" customWidth="1"/>
    <col min="13572" max="13575" width="19.140625" style="31" customWidth="1"/>
    <col min="13576" max="13576" width="27.42578125" style="31" customWidth="1"/>
    <col min="13577" max="13824" width="9.140625" style="31"/>
    <col min="13825" max="13825" width="3.7109375" style="31" customWidth="1"/>
    <col min="13826" max="13826" width="5" style="31" customWidth="1"/>
    <col min="13827" max="13827" width="27.42578125" style="31" customWidth="1"/>
    <col min="13828" max="13831" width="19.140625" style="31" customWidth="1"/>
    <col min="13832" max="13832" width="27.42578125" style="31" customWidth="1"/>
    <col min="13833" max="14080" width="9.140625" style="31"/>
    <col min="14081" max="14081" width="3.7109375" style="31" customWidth="1"/>
    <col min="14082" max="14082" width="5" style="31" customWidth="1"/>
    <col min="14083" max="14083" width="27.42578125" style="31" customWidth="1"/>
    <col min="14084" max="14087" width="19.140625" style="31" customWidth="1"/>
    <col min="14088" max="14088" width="27.42578125" style="31" customWidth="1"/>
    <col min="14089" max="14336" width="9.140625" style="31"/>
    <col min="14337" max="14337" width="3.7109375" style="31" customWidth="1"/>
    <col min="14338" max="14338" width="5" style="31" customWidth="1"/>
    <col min="14339" max="14339" width="27.42578125" style="31" customWidth="1"/>
    <col min="14340" max="14343" width="19.140625" style="31" customWidth="1"/>
    <col min="14344" max="14344" width="27.42578125" style="31" customWidth="1"/>
    <col min="14345" max="14592" width="9.140625" style="31"/>
    <col min="14593" max="14593" width="3.7109375" style="31" customWidth="1"/>
    <col min="14594" max="14594" width="5" style="31" customWidth="1"/>
    <col min="14595" max="14595" width="27.42578125" style="31" customWidth="1"/>
    <col min="14596" max="14599" width="19.140625" style="31" customWidth="1"/>
    <col min="14600" max="14600" width="27.42578125" style="31" customWidth="1"/>
    <col min="14601" max="14848" width="9.140625" style="31"/>
    <col min="14849" max="14849" width="3.7109375" style="31" customWidth="1"/>
    <col min="14850" max="14850" width="5" style="31" customWidth="1"/>
    <col min="14851" max="14851" width="27.42578125" style="31" customWidth="1"/>
    <col min="14852" max="14855" width="19.140625" style="31" customWidth="1"/>
    <col min="14856" max="14856" width="27.42578125" style="31" customWidth="1"/>
    <col min="14857" max="15104" width="9.140625" style="31"/>
    <col min="15105" max="15105" width="3.7109375" style="31" customWidth="1"/>
    <col min="15106" max="15106" width="5" style="31" customWidth="1"/>
    <col min="15107" max="15107" width="27.42578125" style="31" customWidth="1"/>
    <col min="15108" max="15111" width="19.140625" style="31" customWidth="1"/>
    <col min="15112" max="15112" width="27.42578125" style="31" customWidth="1"/>
    <col min="15113" max="15360" width="9.140625" style="31"/>
    <col min="15361" max="15361" width="3.7109375" style="31" customWidth="1"/>
    <col min="15362" max="15362" width="5" style="31" customWidth="1"/>
    <col min="15363" max="15363" width="27.42578125" style="31" customWidth="1"/>
    <col min="15364" max="15367" width="19.140625" style="31" customWidth="1"/>
    <col min="15368" max="15368" width="27.42578125" style="31" customWidth="1"/>
    <col min="15369" max="15616" width="9.140625" style="31"/>
    <col min="15617" max="15617" width="3.7109375" style="31" customWidth="1"/>
    <col min="15618" max="15618" width="5" style="31" customWidth="1"/>
    <col min="15619" max="15619" width="27.42578125" style="31" customWidth="1"/>
    <col min="15620" max="15623" width="19.140625" style="31" customWidth="1"/>
    <col min="15624" max="15624" width="27.42578125" style="31" customWidth="1"/>
    <col min="15625" max="15872" width="9.140625" style="31"/>
    <col min="15873" max="15873" width="3.7109375" style="31" customWidth="1"/>
    <col min="15874" max="15874" width="5" style="31" customWidth="1"/>
    <col min="15875" max="15875" width="27.42578125" style="31" customWidth="1"/>
    <col min="15876" max="15879" width="19.140625" style="31" customWidth="1"/>
    <col min="15880" max="15880" width="27.42578125" style="31" customWidth="1"/>
    <col min="15881" max="16128" width="9.140625" style="31"/>
    <col min="16129" max="16129" width="3.7109375" style="31" customWidth="1"/>
    <col min="16130" max="16130" width="5" style="31" customWidth="1"/>
    <col min="16131" max="16131" width="27.42578125" style="31" customWidth="1"/>
    <col min="16132" max="16135" width="19.140625" style="31" customWidth="1"/>
    <col min="16136" max="16136" width="27.42578125" style="31" customWidth="1"/>
    <col min="16137" max="16384" width="9.140625" style="31"/>
  </cols>
  <sheetData>
    <row r="1" spans="1:10" x14ac:dyDescent="0.25">
      <c r="F1" s="32"/>
      <c r="G1" s="32"/>
    </row>
    <row r="2" spans="1:10" ht="20.25" customHeight="1" x14ac:dyDescent="0.25">
      <c r="F2" s="32"/>
      <c r="G2" s="32"/>
    </row>
    <row r="3" spans="1:10" ht="20.25" customHeight="1" x14ac:dyDescent="0.25">
      <c r="F3" s="34" t="s">
        <v>14</v>
      </c>
      <c r="G3" s="32"/>
    </row>
    <row r="4" spans="1:10" ht="20.25" customHeight="1" x14ac:dyDescent="0.25">
      <c r="F4" s="34"/>
      <c r="G4" s="34"/>
    </row>
    <row r="5" spans="1:10" ht="20.25" customHeight="1" x14ac:dyDescent="0.25">
      <c r="F5" s="114" t="s">
        <v>15</v>
      </c>
      <c r="G5" s="114"/>
    </row>
    <row r="6" spans="1:10" x14ac:dyDescent="0.25">
      <c r="F6" s="114"/>
      <c r="G6" s="114"/>
    </row>
    <row r="7" spans="1:10" ht="15" customHeight="1" x14ac:dyDescent="0.25">
      <c r="C7" s="35"/>
      <c r="D7" s="35"/>
      <c r="E7" s="35"/>
      <c r="F7" s="115" t="s">
        <v>16</v>
      </c>
      <c r="G7" s="115"/>
      <c r="H7" s="35"/>
    </row>
    <row r="8" spans="1:10" ht="15.75" thickBot="1" x14ac:dyDescent="0.3">
      <c r="C8" s="36"/>
      <c r="D8" s="36"/>
      <c r="E8" s="36"/>
      <c r="F8" s="37"/>
      <c r="G8" s="36"/>
      <c r="H8" s="36"/>
    </row>
    <row r="9" spans="1:10" ht="15.75" thickBot="1" x14ac:dyDescent="0.3">
      <c r="A9" s="38"/>
      <c r="B9" s="38"/>
      <c r="C9" s="38"/>
      <c r="D9" s="38"/>
      <c r="E9" s="38"/>
      <c r="F9" s="116" t="s">
        <v>17</v>
      </c>
      <c r="G9" s="117"/>
      <c r="H9" s="118"/>
      <c r="I9" s="111"/>
      <c r="J9" s="112"/>
    </row>
    <row r="10" spans="1:10" ht="15.75" thickBot="1" x14ac:dyDescent="0.3">
      <c r="A10" s="39" t="s">
        <v>18</v>
      </c>
      <c r="B10" s="39" t="s">
        <v>19</v>
      </c>
      <c r="C10" s="40" t="s">
        <v>20</v>
      </c>
      <c r="D10" s="41" t="s">
        <v>21</v>
      </c>
      <c r="E10" s="41" t="s">
        <v>22</v>
      </c>
      <c r="F10" s="42" t="s">
        <v>23</v>
      </c>
      <c r="G10" s="43" t="s">
        <v>24</v>
      </c>
      <c r="H10" s="44" t="s">
        <v>25</v>
      </c>
      <c r="I10" s="44" t="s">
        <v>66</v>
      </c>
      <c r="J10" s="44" t="s">
        <v>67</v>
      </c>
    </row>
    <row r="11" spans="1:10" x14ac:dyDescent="0.25">
      <c r="A11" s="45">
        <v>1</v>
      </c>
      <c r="B11" s="46">
        <v>27</v>
      </c>
      <c r="C11" s="47" t="s">
        <v>26</v>
      </c>
      <c r="D11" s="48">
        <v>78.33</v>
      </c>
      <c r="E11" s="48">
        <v>1</v>
      </c>
      <c r="F11" s="49">
        <v>3</v>
      </c>
      <c r="G11" s="50">
        <v>100</v>
      </c>
      <c r="H11" s="51">
        <f>F11+G11</f>
        <v>103</v>
      </c>
      <c r="I11" s="51">
        <v>1.2</v>
      </c>
      <c r="J11" s="51">
        <f t="shared" ref="J11:J25" si="0">PRODUCT(H11:I11)</f>
        <v>123.6</v>
      </c>
    </row>
    <row r="12" spans="1:10" x14ac:dyDescent="0.25">
      <c r="A12" s="45">
        <v>2</v>
      </c>
      <c r="B12" s="46">
        <v>16</v>
      </c>
      <c r="C12" s="52" t="s">
        <v>27</v>
      </c>
      <c r="D12" s="52">
        <v>78.67</v>
      </c>
      <c r="E12" s="52">
        <v>2</v>
      </c>
      <c r="F12" s="53">
        <v>4</v>
      </c>
      <c r="G12" s="54">
        <v>88</v>
      </c>
      <c r="H12" s="51">
        <f>F12+G12</f>
        <v>92</v>
      </c>
      <c r="I12" s="51">
        <v>1.2</v>
      </c>
      <c r="J12" s="51">
        <f t="shared" si="0"/>
        <v>110.39999999999999</v>
      </c>
    </row>
    <row r="13" spans="1:10" x14ac:dyDescent="0.25">
      <c r="A13" s="45">
        <v>3</v>
      </c>
      <c r="B13" s="46">
        <v>1</v>
      </c>
      <c r="C13" s="52" t="s">
        <v>28</v>
      </c>
      <c r="D13" s="52">
        <v>83.33</v>
      </c>
      <c r="E13" s="48">
        <v>3</v>
      </c>
      <c r="F13" s="49">
        <v>10</v>
      </c>
      <c r="G13" s="50">
        <v>78</v>
      </c>
      <c r="H13" s="51">
        <f>F13+G13</f>
        <v>88</v>
      </c>
      <c r="I13" s="51">
        <v>1</v>
      </c>
      <c r="J13" s="51">
        <f t="shared" si="0"/>
        <v>88</v>
      </c>
    </row>
    <row r="14" spans="1:10" x14ac:dyDescent="0.25">
      <c r="A14" s="45">
        <v>4</v>
      </c>
      <c r="B14" s="46">
        <v>31</v>
      </c>
      <c r="C14" s="55" t="s">
        <v>29</v>
      </c>
      <c r="D14" s="55">
        <v>74</v>
      </c>
      <c r="E14" s="56">
        <v>4</v>
      </c>
      <c r="F14" s="53">
        <v>3</v>
      </c>
      <c r="G14" s="54">
        <v>69</v>
      </c>
      <c r="H14" s="51">
        <f>F14+G14</f>
        <v>72</v>
      </c>
      <c r="I14" s="51">
        <v>1.2</v>
      </c>
      <c r="J14" s="51">
        <f t="shared" si="0"/>
        <v>86.399999999999991</v>
      </c>
    </row>
    <row r="15" spans="1:10" x14ac:dyDescent="0.25">
      <c r="A15" s="45">
        <v>5</v>
      </c>
      <c r="B15" s="46">
        <v>25</v>
      </c>
      <c r="C15" s="55" t="s">
        <v>30</v>
      </c>
      <c r="D15" s="55">
        <v>82</v>
      </c>
      <c r="E15" s="48">
        <v>5</v>
      </c>
      <c r="F15" s="53">
        <v>8</v>
      </c>
      <c r="G15" s="57">
        <v>60</v>
      </c>
      <c r="H15" s="51">
        <f>F15+G15</f>
        <v>68</v>
      </c>
      <c r="I15" s="51">
        <v>1.2</v>
      </c>
      <c r="J15" s="51">
        <f t="shared" si="0"/>
        <v>81.599999999999994</v>
      </c>
    </row>
    <row r="16" spans="1:10" x14ac:dyDescent="0.25">
      <c r="A16" s="45">
        <v>6</v>
      </c>
      <c r="B16" s="46">
        <v>34</v>
      </c>
      <c r="C16" s="52" t="s">
        <v>31</v>
      </c>
      <c r="D16" s="52">
        <v>79.33</v>
      </c>
      <c r="E16" s="52">
        <v>8</v>
      </c>
      <c r="F16" s="49">
        <v>6</v>
      </c>
      <c r="G16" s="58">
        <v>60</v>
      </c>
      <c r="H16" s="51">
        <f>SUM(F16,G16)</f>
        <v>66</v>
      </c>
      <c r="I16" s="51">
        <v>1.2</v>
      </c>
      <c r="J16" s="51">
        <f t="shared" si="0"/>
        <v>79.2</v>
      </c>
    </row>
    <row r="17" spans="1:10" x14ac:dyDescent="0.25">
      <c r="A17" s="45">
        <v>7</v>
      </c>
      <c r="B17" s="46">
        <v>21</v>
      </c>
      <c r="C17" s="52" t="s">
        <v>32</v>
      </c>
      <c r="D17" s="52">
        <v>74.67</v>
      </c>
      <c r="E17" s="52">
        <v>6</v>
      </c>
      <c r="F17" s="53">
        <v>3</v>
      </c>
      <c r="G17" s="59">
        <v>60</v>
      </c>
      <c r="H17" s="51">
        <f>F17+G17</f>
        <v>63</v>
      </c>
      <c r="I17" s="51">
        <v>1.2</v>
      </c>
      <c r="J17" s="51">
        <f t="shared" si="0"/>
        <v>75.599999999999994</v>
      </c>
    </row>
    <row r="18" spans="1:10" x14ac:dyDescent="0.25">
      <c r="A18" s="45">
        <v>8</v>
      </c>
      <c r="B18" s="46">
        <v>22</v>
      </c>
      <c r="C18" s="52" t="s">
        <v>33</v>
      </c>
      <c r="D18" s="60">
        <v>68.66</v>
      </c>
      <c r="E18" s="52">
        <v>7</v>
      </c>
      <c r="F18" s="49">
        <v>2</v>
      </c>
      <c r="G18" s="49">
        <v>60</v>
      </c>
      <c r="H18" s="51">
        <f>SUM(F18,G18)</f>
        <v>62</v>
      </c>
      <c r="I18" s="51">
        <v>1.2</v>
      </c>
      <c r="J18" s="51">
        <f t="shared" si="0"/>
        <v>74.399999999999991</v>
      </c>
    </row>
    <row r="19" spans="1:10" x14ac:dyDescent="0.25">
      <c r="A19" s="45">
        <v>9</v>
      </c>
      <c r="B19" s="46">
        <v>14</v>
      </c>
      <c r="C19" s="52" t="s">
        <v>34</v>
      </c>
      <c r="D19" s="52">
        <v>71</v>
      </c>
      <c r="E19" s="52">
        <v>9</v>
      </c>
      <c r="F19" s="49">
        <v>3</v>
      </c>
      <c r="G19" s="49">
        <v>50</v>
      </c>
      <c r="H19" s="51">
        <f>F19+G19</f>
        <v>53</v>
      </c>
      <c r="I19" s="51">
        <v>1.2</v>
      </c>
      <c r="J19" s="51">
        <f t="shared" si="0"/>
        <v>63.599999999999994</v>
      </c>
    </row>
    <row r="20" spans="1:10" x14ac:dyDescent="0.25">
      <c r="A20" s="45">
        <v>10</v>
      </c>
      <c r="B20" s="46">
        <v>42</v>
      </c>
      <c r="C20" s="52" t="s">
        <v>35</v>
      </c>
      <c r="D20" s="60">
        <v>68.67</v>
      </c>
      <c r="E20" s="52">
        <v>10</v>
      </c>
      <c r="F20" s="49">
        <v>2</v>
      </c>
      <c r="G20" s="49">
        <v>50</v>
      </c>
      <c r="H20" s="51">
        <f>SUM(F20,G20)</f>
        <v>52</v>
      </c>
      <c r="I20" s="51">
        <v>1.2</v>
      </c>
      <c r="J20" s="51">
        <f t="shared" si="0"/>
        <v>62.4</v>
      </c>
    </row>
    <row r="21" spans="1:10" x14ac:dyDescent="0.25">
      <c r="A21" s="45">
        <v>11</v>
      </c>
      <c r="B21" s="46">
        <v>35</v>
      </c>
      <c r="C21" s="52" t="s">
        <v>36</v>
      </c>
      <c r="D21" s="52">
        <v>62.33</v>
      </c>
      <c r="E21" s="52">
        <v>11</v>
      </c>
      <c r="F21" s="49">
        <v>2</v>
      </c>
      <c r="G21" s="49">
        <v>50</v>
      </c>
      <c r="H21" s="51">
        <f>SUM(F21,G21)</f>
        <v>52</v>
      </c>
      <c r="I21" s="51">
        <v>1.2</v>
      </c>
      <c r="J21" s="51">
        <f t="shared" si="0"/>
        <v>62.4</v>
      </c>
    </row>
    <row r="22" spans="1:10" x14ac:dyDescent="0.25">
      <c r="A22" s="45">
        <v>12</v>
      </c>
      <c r="B22" s="46">
        <v>39</v>
      </c>
      <c r="C22" s="52" t="s">
        <v>37</v>
      </c>
      <c r="D22" s="52">
        <v>60.33</v>
      </c>
      <c r="E22" s="52">
        <v>12</v>
      </c>
      <c r="F22" s="49">
        <v>2</v>
      </c>
      <c r="G22" s="49">
        <v>50</v>
      </c>
      <c r="H22" s="51">
        <f>SUM(F22,G22)</f>
        <v>52</v>
      </c>
      <c r="I22" s="51">
        <v>1.2</v>
      </c>
      <c r="J22" s="51">
        <f t="shared" si="0"/>
        <v>62.4</v>
      </c>
    </row>
    <row r="23" spans="1:10" x14ac:dyDescent="0.25">
      <c r="A23" s="45">
        <v>13</v>
      </c>
      <c r="B23" s="46">
        <v>30</v>
      </c>
      <c r="C23" s="52" t="s">
        <v>38</v>
      </c>
      <c r="D23" s="52">
        <v>0</v>
      </c>
      <c r="E23" s="52">
        <v>13</v>
      </c>
      <c r="F23" s="49">
        <v>0</v>
      </c>
      <c r="G23" s="49">
        <v>1</v>
      </c>
      <c r="H23" s="51">
        <f>F23+G23</f>
        <v>1</v>
      </c>
      <c r="I23" s="51">
        <v>1.2</v>
      </c>
      <c r="J23" s="51">
        <f t="shared" si="0"/>
        <v>1.2</v>
      </c>
    </row>
    <row r="24" spans="1:10" x14ac:dyDescent="0.25">
      <c r="A24" s="45">
        <v>14</v>
      </c>
      <c r="B24" s="46">
        <v>45</v>
      </c>
      <c r="C24" s="52" t="s">
        <v>39</v>
      </c>
      <c r="D24" s="52">
        <v>0</v>
      </c>
      <c r="E24" s="52">
        <v>14</v>
      </c>
      <c r="F24" s="61">
        <v>0</v>
      </c>
      <c r="G24" s="49">
        <v>1</v>
      </c>
      <c r="H24" s="51">
        <f>SUM(F24,G24)</f>
        <v>1</v>
      </c>
      <c r="I24" s="51">
        <v>1.2</v>
      </c>
      <c r="J24" s="51">
        <f t="shared" si="0"/>
        <v>1.2</v>
      </c>
    </row>
    <row r="25" spans="1:10" x14ac:dyDescent="0.25">
      <c r="A25" s="45">
        <v>15</v>
      </c>
      <c r="B25" s="46">
        <v>26</v>
      </c>
      <c r="C25" s="52" t="s">
        <v>40</v>
      </c>
      <c r="D25" s="52">
        <v>0</v>
      </c>
      <c r="E25" s="52">
        <v>15</v>
      </c>
      <c r="F25" s="49">
        <v>0</v>
      </c>
      <c r="G25" s="49">
        <v>0</v>
      </c>
      <c r="H25" s="51">
        <f>F25+G25</f>
        <v>0</v>
      </c>
      <c r="I25" s="51">
        <v>1.2</v>
      </c>
      <c r="J25" s="51">
        <f t="shared" si="0"/>
        <v>0</v>
      </c>
    </row>
    <row r="27" spans="1:10" x14ac:dyDescent="0.25">
      <c r="C27" s="62"/>
    </row>
  </sheetData>
  <mergeCells count="3">
    <mergeCell ref="F5:G6"/>
    <mergeCell ref="F7:G7"/>
    <mergeCell ref="F9:H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F29" sqref="F29"/>
    </sheetView>
  </sheetViews>
  <sheetFormatPr defaultRowHeight="15" x14ac:dyDescent="0.25"/>
  <cols>
    <col min="1" max="2" width="5.140625" style="67" customWidth="1"/>
    <col min="3" max="3" width="5.140625" style="69" customWidth="1"/>
    <col min="4" max="4" width="25.5703125" style="67" customWidth="1"/>
    <col min="5" max="5" width="11.140625" style="66" customWidth="1"/>
    <col min="6" max="6" width="11.140625" style="67" customWidth="1"/>
    <col min="7" max="8" width="15.7109375" style="67" customWidth="1"/>
    <col min="9" max="9" width="11.140625" style="67" customWidth="1"/>
    <col min="10" max="10" width="11.140625" style="69" customWidth="1"/>
    <col min="11" max="11" width="12.85546875" style="67" customWidth="1"/>
    <col min="12" max="16384" width="9.140625" style="67"/>
  </cols>
  <sheetData>
    <row r="1" spans="1:11" ht="22.5" x14ac:dyDescent="0.35">
      <c r="A1" s="63" t="s">
        <v>41</v>
      </c>
      <c r="B1" s="64"/>
      <c r="C1" s="65"/>
      <c r="D1" s="64"/>
      <c r="F1" s="64"/>
      <c r="G1" s="64"/>
      <c r="H1" s="64"/>
      <c r="I1" s="64"/>
      <c r="J1" s="65"/>
    </row>
    <row r="2" spans="1:11" ht="15.75" thickBot="1" x14ac:dyDescent="0.3">
      <c r="A2" s="68"/>
    </row>
    <row r="3" spans="1:11" ht="30" customHeight="1" thickTop="1" x14ac:dyDescent="0.25">
      <c r="A3" s="70" t="s">
        <v>6</v>
      </c>
      <c r="B3" s="70" t="s">
        <v>42</v>
      </c>
      <c r="C3" s="71" t="s">
        <v>43</v>
      </c>
      <c r="D3" s="70" t="s">
        <v>44</v>
      </c>
      <c r="E3" s="70" t="s">
        <v>45</v>
      </c>
      <c r="F3" s="72" t="s">
        <v>8</v>
      </c>
      <c r="G3" s="73" t="s">
        <v>46</v>
      </c>
      <c r="H3" s="74" t="s">
        <v>47</v>
      </c>
      <c r="I3" s="75" t="s">
        <v>48</v>
      </c>
      <c r="J3" s="76" t="s">
        <v>49</v>
      </c>
      <c r="K3" s="77" t="s">
        <v>50</v>
      </c>
    </row>
    <row r="4" spans="1:11" ht="15" customHeight="1" x14ac:dyDescent="0.25">
      <c r="A4" s="78">
        <v>1</v>
      </c>
      <c r="B4" s="78">
        <v>32</v>
      </c>
      <c r="C4" s="79" t="s">
        <v>51</v>
      </c>
      <c r="D4" s="80" t="s">
        <v>28</v>
      </c>
      <c r="E4" s="81">
        <v>91</v>
      </c>
      <c r="F4" s="82">
        <v>1</v>
      </c>
      <c r="G4" s="83">
        <v>10</v>
      </c>
      <c r="H4" s="84">
        <v>100</v>
      </c>
      <c r="I4" s="85">
        <f t="shared" ref="I4:I23" si="0">SUM(G4:H4)</f>
        <v>110</v>
      </c>
      <c r="J4" s="86">
        <v>1.2</v>
      </c>
      <c r="K4" s="87">
        <f>I4*J4</f>
        <v>132</v>
      </c>
    </row>
    <row r="5" spans="1:11" ht="15" customHeight="1" x14ac:dyDescent="0.25">
      <c r="A5" s="78">
        <v>2</v>
      </c>
      <c r="B5" s="78">
        <v>6</v>
      </c>
      <c r="C5" s="88" t="s">
        <v>52</v>
      </c>
      <c r="D5" s="78" t="s">
        <v>53</v>
      </c>
      <c r="E5" s="89">
        <v>68.2</v>
      </c>
      <c r="F5" s="90">
        <v>2</v>
      </c>
      <c r="G5" s="91">
        <v>3</v>
      </c>
      <c r="H5" s="92">
        <v>88</v>
      </c>
      <c r="I5" s="85">
        <f t="shared" si="0"/>
        <v>91</v>
      </c>
      <c r="J5" s="93">
        <v>1</v>
      </c>
      <c r="K5" s="94">
        <f t="shared" ref="K5:K23" si="1">I5*J5</f>
        <v>91</v>
      </c>
    </row>
    <row r="6" spans="1:11" ht="15" customHeight="1" x14ac:dyDescent="0.25">
      <c r="A6" s="78">
        <v>3</v>
      </c>
      <c r="B6" s="78">
        <v>22</v>
      </c>
      <c r="C6" s="79" t="s">
        <v>54</v>
      </c>
      <c r="D6" s="80" t="s">
        <v>33</v>
      </c>
      <c r="E6" s="95">
        <v>81.3</v>
      </c>
      <c r="F6" s="82">
        <v>6</v>
      </c>
      <c r="G6" s="83">
        <v>8</v>
      </c>
      <c r="H6" s="84">
        <v>60</v>
      </c>
      <c r="I6" s="85">
        <f t="shared" si="0"/>
        <v>68</v>
      </c>
      <c r="J6" s="86">
        <v>1.2</v>
      </c>
      <c r="K6" s="87">
        <f t="shared" si="1"/>
        <v>81.599999999999994</v>
      </c>
    </row>
    <row r="7" spans="1:11" ht="15" customHeight="1" x14ac:dyDescent="0.25">
      <c r="A7" s="78">
        <v>4</v>
      </c>
      <c r="B7" s="78">
        <v>15</v>
      </c>
      <c r="C7" s="96" t="s">
        <v>52</v>
      </c>
      <c r="D7" s="80" t="s">
        <v>55</v>
      </c>
      <c r="E7" s="89">
        <v>66.2</v>
      </c>
      <c r="F7" s="82">
        <v>3</v>
      </c>
      <c r="G7" s="83">
        <v>2</v>
      </c>
      <c r="H7" s="84">
        <v>78</v>
      </c>
      <c r="I7" s="85">
        <f t="shared" si="0"/>
        <v>80</v>
      </c>
      <c r="J7" s="97">
        <v>1</v>
      </c>
      <c r="K7" s="94">
        <f t="shared" si="1"/>
        <v>80</v>
      </c>
    </row>
    <row r="8" spans="1:11" ht="15" customHeight="1" x14ac:dyDescent="0.25">
      <c r="A8" s="78">
        <v>5</v>
      </c>
      <c r="B8" s="78">
        <v>23</v>
      </c>
      <c r="C8" s="79" t="s">
        <v>54</v>
      </c>
      <c r="D8" s="80" t="s">
        <v>34</v>
      </c>
      <c r="E8" s="98">
        <v>71.5</v>
      </c>
      <c r="F8" s="82">
        <v>5</v>
      </c>
      <c r="G8" s="83">
        <v>3</v>
      </c>
      <c r="H8" s="84">
        <v>60</v>
      </c>
      <c r="I8" s="85">
        <f t="shared" si="0"/>
        <v>63</v>
      </c>
      <c r="J8" s="86">
        <v>1.2</v>
      </c>
      <c r="K8" s="99">
        <f t="shared" si="1"/>
        <v>75.599999999999994</v>
      </c>
    </row>
    <row r="9" spans="1:11" ht="15" customHeight="1" x14ac:dyDescent="0.25">
      <c r="A9" s="78">
        <v>6</v>
      </c>
      <c r="B9" s="78">
        <v>1</v>
      </c>
      <c r="C9" s="96" t="s">
        <v>52</v>
      </c>
      <c r="D9" s="80" t="s">
        <v>56</v>
      </c>
      <c r="E9" s="95">
        <v>74.8</v>
      </c>
      <c r="F9" s="82">
        <v>4</v>
      </c>
      <c r="G9" s="83">
        <v>3</v>
      </c>
      <c r="H9" s="84">
        <v>69</v>
      </c>
      <c r="I9" s="85">
        <f t="shared" si="0"/>
        <v>72</v>
      </c>
      <c r="J9" s="97">
        <v>1</v>
      </c>
      <c r="K9" s="99">
        <f t="shared" si="1"/>
        <v>72</v>
      </c>
    </row>
    <row r="10" spans="1:11" ht="15" customHeight="1" x14ac:dyDescent="0.25">
      <c r="A10" s="78">
        <v>7</v>
      </c>
      <c r="B10" s="78">
        <v>34</v>
      </c>
      <c r="C10" s="79" t="s">
        <v>54</v>
      </c>
      <c r="D10" s="80" t="s">
        <v>27</v>
      </c>
      <c r="E10" s="89">
        <v>78</v>
      </c>
      <c r="F10" s="82">
        <v>10</v>
      </c>
      <c r="G10" s="83">
        <v>6</v>
      </c>
      <c r="H10" s="84">
        <v>50</v>
      </c>
      <c r="I10" s="85">
        <f t="shared" si="0"/>
        <v>56</v>
      </c>
      <c r="J10" s="86">
        <v>1.2</v>
      </c>
      <c r="K10" s="99">
        <f t="shared" si="1"/>
        <v>67.2</v>
      </c>
    </row>
    <row r="11" spans="1:11" ht="15" customHeight="1" x14ac:dyDescent="0.25">
      <c r="A11" s="78">
        <v>8</v>
      </c>
      <c r="B11" s="78">
        <v>8</v>
      </c>
      <c r="C11" s="88" t="s">
        <v>52</v>
      </c>
      <c r="D11" s="80" t="s">
        <v>57</v>
      </c>
      <c r="E11" s="95">
        <v>69.5</v>
      </c>
      <c r="F11" s="82">
        <v>7</v>
      </c>
      <c r="G11" s="83">
        <v>3</v>
      </c>
      <c r="H11" s="84">
        <v>60</v>
      </c>
      <c r="I11" s="85">
        <f t="shared" si="0"/>
        <v>63</v>
      </c>
      <c r="J11" s="93">
        <v>1</v>
      </c>
      <c r="K11" s="87">
        <f t="shared" si="1"/>
        <v>63</v>
      </c>
    </row>
    <row r="12" spans="1:11" ht="15" customHeight="1" x14ac:dyDescent="0.25">
      <c r="A12" s="78">
        <v>9</v>
      </c>
      <c r="B12" s="78">
        <v>27</v>
      </c>
      <c r="C12" s="79" t="s">
        <v>54</v>
      </c>
      <c r="D12" s="80" t="s">
        <v>32</v>
      </c>
      <c r="E12" s="89">
        <v>61.3</v>
      </c>
      <c r="F12" s="82">
        <v>14</v>
      </c>
      <c r="G12" s="83">
        <v>2</v>
      </c>
      <c r="H12" s="84">
        <v>50</v>
      </c>
      <c r="I12" s="85">
        <f t="shared" si="0"/>
        <v>52</v>
      </c>
      <c r="J12" s="86">
        <v>1.2</v>
      </c>
      <c r="K12" s="94">
        <f t="shared" si="1"/>
        <v>62.4</v>
      </c>
    </row>
    <row r="13" spans="1:11" ht="15" customHeight="1" x14ac:dyDescent="0.25">
      <c r="A13" s="78">
        <v>10</v>
      </c>
      <c r="B13" s="78">
        <v>3</v>
      </c>
      <c r="C13" s="88" t="s">
        <v>52</v>
      </c>
      <c r="D13" s="80" t="s">
        <v>58</v>
      </c>
      <c r="E13" s="89">
        <v>58.8</v>
      </c>
      <c r="F13" s="82">
        <v>8</v>
      </c>
      <c r="G13" s="83">
        <v>2</v>
      </c>
      <c r="H13" s="84">
        <v>60</v>
      </c>
      <c r="I13" s="85">
        <f t="shared" si="0"/>
        <v>62</v>
      </c>
      <c r="J13" s="93">
        <v>1</v>
      </c>
      <c r="K13" s="87">
        <f t="shared" si="1"/>
        <v>62</v>
      </c>
    </row>
    <row r="14" spans="1:11" ht="15" customHeight="1" x14ac:dyDescent="0.25">
      <c r="A14" s="78">
        <v>11</v>
      </c>
      <c r="B14" s="78">
        <v>37</v>
      </c>
      <c r="C14" s="79" t="s">
        <v>54</v>
      </c>
      <c r="D14" s="80" t="s">
        <v>29</v>
      </c>
      <c r="E14" s="95">
        <v>51.3</v>
      </c>
      <c r="F14" s="82">
        <v>9</v>
      </c>
      <c r="G14" s="83">
        <v>1</v>
      </c>
      <c r="H14" s="84">
        <v>50</v>
      </c>
      <c r="I14" s="85">
        <f t="shared" si="0"/>
        <v>51</v>
      </c>
      <c r="J14" s="86">
        <v>1.2</v>
      </c>
      <c r="K14" s="94">
        <f t="shared" si="1"/>
        <v>61.199999999999996</v>
      </c>
    </row>
    <row r="15" spans="1:11" ht="15" customHeight="1" x14ac:dyDescent="0.25">
      <c r="A15" s="78">
        <v>12</v>
      </c>
      <c r="B15" s="78">
        <v>4</v>
      </c>
      <c r="C15" s="96" t="s">
        <v>52</v>
      </c>
      <c r="D15" s="80" t="s">
        <v>59</v>
      </c>
      <c r="E15" s="89">
        <v>76.2</v>
      </c>
      <c r="F15" s="82">
        <v>11</v>
      </c>
      <c r="G15" s="83">
        <v>4</v>
      </c>
      <c r="H15" s="84">
        <v>50</v>
      </c>
      <c r="I15" s="85">
        <f t="shared" si="0"/>
        <v>54</v>
      </c>
      <c r="J15" s="97">
        <v>1</v>
      </c>
      <c r="K15" s="87">
        <f t="shared" si="1"/>
        <v>54</v>
      </c>
    </row>
    <row r="16" spans="1:11" ht="15" customHeight="1" x14ac:dyDescent="0.25">
      <c r="A16" s="78">
        <v>13</v>
      </c>
      <c r="B16" s="78">
        <v>11</v>
      </c>
      <c r="C16" s="88" t="s">
        <v>52</v>
      </c>
      <c r="D16" s="80" t="s">
        <v>30</v>
      </c>
      <c r="E16" s="81">
        <v>67</v>
      </c>
      <c r="F16" s="82">
        <v>12</v>
      </c>
      <c r="G16" s="83">
        <v>2</v>
      </c>
      <c r="H16" s="84">
        <v>50</v>
      </c>
      <c r="I16" s="85">
        <f t="shared" si="0"/>
        <v>52</v>
      </c>
      <c r="J16" s="93">
        <v>1</v>
      </c>
      <c r="K16" s="94">
        <f t="shared" si="1"/>
        <v>52</v>
      </c>
    </row>
    <row r="17" spans="1:11" ht="15" customHeight="1" x14ac:dyDescent="0.25">
      <c r="A17" s="78">
        <v>14</v>
      </c>
      <c r="B17" s="78">
        <v>7</v>
      </c>
      <c r="C17" s="96" t="s">
        <v>52</v>
      </c>
      <c r="D17" s="78" t="s">
        <v>60</v>
      </c>
      <c r="E17" s="89">
        <v>64</v>
      </c>
      <c r="F17" s="90">
        <v>13</v>
      </c>
      <c r="G17" s="91">
        <v>2</v>
      </c>
      <c r="H17" s="92">
        <v>50</v>
      </c>
      <c r="I17" s="85">
        <f t="shared" si="0"/>
        <v>52</v>
      </c>
      <c r="J17" s="97">
        <v>1</v>
      </c>
      <c r="K17" s="87">
        <f t="shared" si="1"/>
        <v>52</v>
      </c>
    </row>
    <row r="18" spans="1:11" ht="15" customHeight="1" x14ac:dyDescent="0.25">
      <c r="A18" s="78">
        <v>15</v>
      </c>
      <c r="B18" s="78">
        <v>9</v>
      </c>
      <c r="C18" s="88" t="s">
        <v>52</v>
      </c>
      <c r="D18" s="79" t="s">
        <v>61</v>
      </c>
      <c r="E18" s="89">
        <v>56.8</v>
      </c>
      <c r="F18" s="100">
        <v>15</v>
      </c>
      <c r="G18" s="101">
        <v>2</v>
      </c>
      <c r="H18" s="102">
        <v>50</v>
      </c>
      <c r="I18" s="85">
        <f t="shared" si="0"/>
        <v>52</v>
      </c>
      <c r="J18" s="93">
        <v>1</v>
      </c>
      <c r="K18" s="94">
        <f t="shared" si="1"/>
        <v>52</v>
      </c>
    </row>
    <row r="19" spans="1:11" ht="15" customHeight="1" x14ac:dyDescent="0.25">
      <c r="A19" s="78">
        <v>16</v>
      </c>
      <c r="B19" s="78">
        <v>5</v>
      </c>
      <c r="C19" s="88" t="s">
        <v>52</v>
      </c>
      <c r="D19" s="80" t="s">
        <v>62</v>
      </c>
      <c r="E19" s="95">
        <v>56.5</v>
      </c>
      <c r="F19" s="82">
        <v>16</v>
      </c>
      <c r="G19" s="83">
        <v>2</v>
      </c>
      <c r="H19" s="84">
        <v>50</v>
      </c>
      <c r="I19" s="85">
        <f t="shared" si="0"/>
        <v>52</v>
      </c>
      <c r="J19" s="93">
        <v>1</v>
      </c>
      <c r="K19" s="99">
        <f t="shared" si="1"/>
        <v>52</v>
      </c>
    </row>
    <row r="20" spans="1:11" ht="15" customHeight="1" x14ac:dyDescent="0.25">
      <c r="A20" s="78">
        <v>17</v>
      </c>
      <c r="B20" s="78">
        <v>36</v>
      </c>
      <c r="C20" s="79" t="s">
        <v>54</v>
      </c>
      <c r="D20" s="80" t="s">
        <v>26</v>
      </c>
      <c r="E20" s="89">
        <v>56</v>
      </c>
      <c r="F20" s="82">
        <v>17</v>
      </c>
      <c r="G20" s="83">
        <v>2</v>
      </c>
      <c r="H20" s="84">
        <v>25</v>
      </c>
      <c r="I20" s="85">
        <f t="shared" si="0"/>
        <v>27</v>
      </c>
      <c r="J20" s="86">
        <v>1.2</v>
      </c>
      <c r="K20" s="87">
        <f t="shared" si="1"/>
        <v>32.4</v>
      </c>
    </row>
    <row r="21" spans="1:11" ht="15" customHeight="1" x14ac:dyDescent="0.25">
      <c r="A21" s="78">
        <v>18</v>
      </c>
      <c r="B21" s="78">
        <v>21</v>
      </c>
      <c r="C21" s="79" t="s">
        <v>54</v>
      </c>
      <c r="D21" s="80" t="s">
        <v>63</v>
      </c>
      <c r="E21" s="89">
        <v>50.7</v>
      </c>
      <c r="F21" s="82">
        <v>18</v>
      </c>
      <c r="G21" s="83">
        <v>1</v>
      </c>
      <c r="H21" s="84">
        <v>25</v>
      </c>
      <c r="I21" s="85">
        <f t="shared" si="0"/>
        <v>26</v>
      </c>
      <c r="J21" s="86">
        <v>1.2</v>
      </c>
      <c r="K21" s="94">
        <f t="shared" si="1"/>
        <v>31.2</v>
      </c>
    </row>
    <row r="22" spans="1:11" ht="15" customHeight="1" x14ac:dyDescent="0.25">
      <c r="A22" s="78">
        <v>19</v>
      </c>
      <c r="B22" s="78">
        <v>26</v>
      </c>
      <c r="C22" s="79" t="s">
        <v>54</v>
      </c>
      <c r="D22" s="80" t="s">
        <v>40</v>
      </c>
      <c r="E22" s="103">
        <v>31</v>
      </c>
      <c r="F22" s="82">
        <v>19</v>
      </c>
      <c r="G22" s="83">
        <v>1</v>
      </c>
      <c r="H22" s="84">
        <v>25</v>
      </c>
      <c r="I22" s="85">
        <f t="shared" si="0"/>
        <v>26</v>
      </c>
      <c r="J22" s="86">
        <v>1.2</v>
      </c>
      <c r="K22" s="94">
        <f t="shared" si="1"/>
        <v>31.2</v>
      </c>
    </row>
    <row r="23" spans="1:11" ht="15.75" customHeight="1" thickBot="1" x14ac:dyDescent="0.3">
      <c r="A23" s="78">
        <v>20</v>
      </c>
      <c r="B23" s="78">
        <v>12</v>
      </c>
      <c r="C23" s="88" t="s">
        <v>52</v>
      </c>
      <c r="D23" s="104" t="s">
        <v>64</v>
      </c>
      <c r="E23" s="105">
        <v>0</v>
      </c>
      <c r="F23" s="100">
        <v>0</v>
      </c>
      <c r="G23" s="106">
        <v>1</v>
      </c>
      <c r="H23" s="107">
        <v>0</v>
      </c>
      <c r="I23" s="108">
        <f t="shared" si="0"/>
        <v>1</v>
      </c>
      <c r="J23" s="109">
        <v>1</v>
      </c>
      <c r="K23" s="110">
        <f t="shared" si="1"/>
        <v>1</v>
      </c>
    </row>
    <row r="24" spans="1:11" x14ac:dyDescent="0.25">
      <c r="C24" s="67"/>
      <c r="J24" s="67"/>
    </row>
    <row r="25" spans="1:11" x14ac:dyDescent="0.25">
      <c r="C25" s="67"/>
      <c r="J25" s="67"/>
    </row>
    <row r="26" spans="1:11" x14ac:dyDescent="0.25">
      <c r="C26" s="67"/>
      <c r="J26" s="67"/>
    </row>
    <row r="27" spans="1:11" x14ac:dyDescent="0.25">
      <c r="C27" s="67"/>
      <c r="J27" s="67"/>
    </row>
    <row r="28" spans="1:11" x14ac:dyDescent="0.25">
      <c r="C28" s="67"/>
      <c r="J28" s="67"/>
    </row>
    <row r="29" spans="1:11" x14ac:dyDescent="0.25">
      <c r="C29" s="67"/>
      <c r="J29" s="67"/>
    </row>
    <row r="30" spans="1:11" x14ac:dyDescent="0.25">
      <c r="C30" s="67"/>
      <c r="J30" s="67"/>
    </row>
    <row r="31" spans="1:11" x14ac:dyDescent="0.25">
      <c r="C31" s="67"/>
      <c r="J31" s="67"/>
    </row>
    <row r="32" spans="1:11" x14ac:dyDescent="0.25">
      <c r="C32" s="67"/>
      <c r="J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7"/>
      <c r="J35" s="67"/>
    </row>
    <row r="36" spans="3:10" x14ac:dyDescent="0.25">
      <c r="C36" s="67"/>
      <c r="J36" s="67"/>
    </row>
    <row r="37" spans="3:10" x14ac:dyDescent="0.25">
      <c r="C37" s="67"/>
      <c r="J37" s="67"/>
    </row>
  </sheetData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K16" sqref="K16"/>
    </sheetView>
  </sheetViews>
  <sheetFormatPr defaultRowHeight="15" x14ac:dyDescent="0.25"/>
  <cols>
    <col min="1" max="2" width="5.140625" style="67" customWidth="1"/>
    <col min="3" max="3" width="5.140625" style="69" customWidth="1"/>
    <col min="4" max="4" width="25.5703125" style="67" customWidth="1"/>
    <col min="5" max="5" width="11.140625" style="66" customWidth="1"/>
    <col min="6" max="6" width="11.140625" style="67" customWidth="1"/>
    <col min="7" max="8" width="15.7109375" style="67" customWidth="1"/>
    <col min="9" max="9" width="11.140625" style="67" customWidth="1"/>
    <col min="10" max="10" width="11.140625" style="69" customWidth="1"/>
    <col min="11" max="11" width="12.85546875" style="67" customWidth="1"/>
    <col min="12" max="14" width="9.140625" style="67"/>
    <col min="15" max="15" width="24.42578125" style="67" customWidth="1"/>
    <col min="16" max="16384" width="9.140625" style="67"/>
  </cols>
  <sheetData>
    <row r="1" spans="1:11" ht="22.5" x14ac:dyDescent="0.35">
      <c r="A1" s="63" t="s">
        <v>70</v>
      </c>
      <c r="B1" s="64"/>
      <c r="C1" s="65"/>
      <c r="D1" s="64"/>
      <c r="F1" s="64"/>
      <c r="G1" s="64"/>
      <c r="H1" s="64"/>
      <c r="I1" s="64"/>
      <c r="J1" s="65"/>
    </row>
    <row r="2" spans="1:11" ht="15.75" thickBot="1" x14ac:dyDescent="0.3">
      <c r="A2" s="68"/>
    </row>
    <row r="3" spans="1:11" ht="30" customHeight="1" thickTop="1" x14ac:dyDescent="0.25">
      <c r="A3" s="70" t="s">
        <v>6</v>
      </c>
      <c r="B3" s="70" t="s">
        <v>42</v>
      </c>
      <c r="C3" s="71" t="s">
        <v>43</v>
      </c>
      <c r="D3" s="70" t="s">
        <v>44</v>
      </c>
      <c r="E3" s="70" t="s">
        <v>45</v>
      </c>
      <c r="F3" s="72" t="s">
        <v>8</v>
      </c>
      <c r="G3" s="73" t="s">
        <v>46</v>
      </c>
      <c r="H3" s="74" t="s">
        <v>47</v>
      </c>
      <c r="I3" s="75" t="s">
        <v>48</v>
      </c>
      <c r="J3" s="76" t="s">
        <v>49</v>
      </c>
      <c r="K3" s="77" t="s">
        <v>50</v>
      </c>
    </row>
    <row r="4" spans="1:11" ht="15" customHeight="1" x14ac:dyDescent="0.25">
      <c r="A4" s="78">
        <v>3</v>
      </c>
      <c r="B4" s="119">
        <v>12</v>
      </c>
      <c r="C4" s="79" t="s">
        <v>54</v>
      </c>
      <c r="D4" s="119" t="s">
        <v>71</v>
      </c>
      <c r="E4" s="120">
        <v>84</v>
      </c>
      <c r="F4" s="82">
        <v>1</v>
      </c>
      <c r="G4" s="83">
        <v>6</v>
      </c>
      <c r="H4" s="84">
        <v>100</v>
      </c>
      <c r="I4" s="85">
        <f>SUM(G4:H4)</f>
        <v>106</v>
      </c>
      <c r="J4" s="86">
        <v>1</v>
      </c>
      <c r="K4" s="87">
        <f>I4*J4</f>
        <v>106</v>
      </c>
    </row>
    <row r="5" spans="1:11" ht="15" customHeight="1" x14ac:dyDescent="0.25">
      <c r="A5" s="78">
        <v>4</v>
      </c>
      <c r="B5" s="119">
        <v>2</v>
      </c>
      <c r="C5" s="79" t="s">
        <v>54</v>
      </c>
      <c r="D5" s="119" t="s">
        <v>72</v>
      </c>
      <c r="E5" s="120">
        <v>83.333333333333329</v>
      </c>
      <c r="F5" s="82">
        <v>2</v>
      </c>
      <c r="G5" s="83">
        <v>4</v>
      </c>
      <c r="H5" s="84">
        <v>88</v>
      </c>
      <c r="I5" s="85">
        <f>SUM(G5:H5)</f>
        <v>92</v>
      </c>
      <c r="J5" s="97">
        <v>1</v>
      </c>
      <c r="K5" s="94">
        <f>I5*J5</f>
        <v>92</v>
      </c>
    </row>
    <row r="6" spans="1:11" ht="15" customHeight="1" x14ac:dyDescent="0.25">
      <c r="A6" s="78">
        <v>2</v>
      </c>
      <c r="B6" s="119">
        <v>19</v>
      </c>
      <c r="C6" s="79" t="s">
        <v>54</v>
      </c>
      <c r="D6" s="119" t="s">
        <v>73</v>
      </c>
      <c r="E6" s="120">
        <v>84.333333333333329</v>
      </c>
      <c r="F6" s="90">
        <v>3</v>
      </c>
      <c r="G6" s="91">
        <v>8</v>
      </c>
      <c r="H6" s="92">
        <v>78</v>
      </c>
      <c r="I6" s="85">
        <f>SUM(G6:H6)</f>
        <v>86</v>
      </c>
      <c r="J6" s="93">
        <v>1</v>
      </c>
      <c r="K6" s="87">
        <f>I6*J6</f>
        <v>86</v>
      </c>
    </row>
    <row r="7" spans="1:11" ht="15" customHeight="1" x14ac:dyDescent="0.25">
      <c r="A7" s="78">
        <v>5</v>
      </c>
      <c r="B7" s="121">
        <v>26</v>
      </c>
      <c r="C7" s="79" t="s">
        <v>54</v>
      </c>
      <c r="D7" s="119" t="s">
        <v>74</v>
      </c>
      <c r="E7" s="120">
        <v>83.333333333333329</v>
      </c>
      <c r="F7" s="82">
        <v>4</v>
      </c>
      <c r="G7" s="83">
        <v>3</v>
      </c>
      <c r="H7" s="84">
        <v>69</v>
      </c>
      <c r="I7" s="85">
        <f>SUM(G7:H7)</f>
        <v>72</v>
      </c>
      <c r="J7" s="86">
        <v>1</v>
      </c>
      <c r="K7" s="94">
        <f>I7*J7</f>
        <v>72</v>
      </c>
    </row>
    <row r="8" spans="1:11" ht="15" customHeight="1" x14ac:dyDescent="0.25">
      <c r="A8" s="78">
        <v>1</v>
      </c>
      <c r="B8" s="119">
        <v>4</v>
      </c>
      <c r="C8" s="79" t="s">
        <v>54</v>
      </c>
      <c r="D8" s="119" t="s">
        <v>75</v>
      </c>
      <c r="E8" s="120">
        <v>92.666666666666671</v>
      </c>
      <c r="F8" s="82">
        <v>5</v>
      </c>
      <c r="G8" s="83">
        <v>10</v>
      </c>
      <c r="H8" s="84">
        <v>60</v>
      </c>
      <c r="I8" s="85">
        <f>SUM(G8:H8)</f>
        <v>70</v>
      </c>
      <c r="J8" s="86">
        <v>1</v>
      </c>
      <c r="K8" s="99">
        <f>I8*J8</f>
        <v>70</v>
      </c>
    </row>
    <row r="9" spans="1:11" ht="15" customHeight="1" x14ac:dyDescent="0.25">
      <c r="A9" s="78">
        <v>7</v>
      </c>
      <c r="B9" s="119">
        <v>7</v>
      </c>
      <c r="C9" s="79" t="s">
        <v>54</v>
      </c>
      <c r="D9" s="119" t="s">
        <v>76</v>
      </c>
      <c r="E9" s="120">
        <v>77</v>
      </c>
      <c r="F9" s="82">
        <v>6</v>
      </c>
      <c r="G9" s="83">
        <v>3</v>
      </c>
      <c r="H9" s="84">
        <v>60</v>
      </c>
      <c r="I9" s="85">
        <f>SUM(G9:H9)</f>
        <v>63</v>
      </c>
      <c r="J9" s="86">
        <v>1</v>
      </c>
      <c r="K9" s="99">
        <f>I9*J9</f>
        <v>63</v>
      </c>
    </row>
    <row r="10" spans="1:11" ht="15" customHeight="1" x14ac:dyDescent="0.25">
      <c r="A10" s="78">
        <v>9</v>
      </c>
      <c r="B10" s="119">
        <v>14</v>
      </c>
      <c r="C10" s="79" t="s">
        <v>54</v>
      </c>
      <c r="D10" s="119" t="s">
        <v>77</v>
      </c>
      <c r="E10" s="120">
        <v>74.666666666666671</v>
      </c>
      <c r="F10" s="82">
        <v>7</v>
      </c>
      <c r="G10" s="83">
        <v>2</v>
      </c>
      <c r="H10" s="84">
        <v>60</v>
      </c>
      <c r="I10" s="85">
        <f>SUM(G10:H10)</f>
        <v>62</v>
      </c>
      <c r="J10" s="86">
        <v>1</v>
      </c>
      <c r="K10" s="99">
        <f>I10*J10</f>
        <v>62</v>
      </c>
    </row>
    <row r="11" spans="1:11" ht="15" customHeight="1" x14ac:dyDescent="0.25">
      <c r="A11" s="78">
        <v>11</v>
      </c>
      <c r="B11" s="119">
        <v>25</v>
      </c>
      <c r="C11" s="79" t="s">
        <v>54</v>
      </c>
      <c r="D11" s="119" t="s">
        <v>78</v>
      </c>
      <c r="E11" s="120">
        <v>72.333333333333329</v>
      </c>
      <c r="F11" s="82">
        <v>8</v>
      </c>
      <c r="G11" s="83">
        <v>2</v>
      </c>
      <c r="H11" s="84">
        <v>60</v>
      </c>
      <c r="I11" s="85">
        <f>SUM(G11:H11)</f>
        <v>62</v>
      </c>
      <c r="J11" s="86">
        <v>1</v>
      </c>
      <c r="K11" s="87">
        <f>I11*J11</f>
        <v>62</v>
      </c>
    </row>
    <row r="12" spans="1:11" ht="15" customHeight="1" x14ac:dyDescent="0.25">
      <c r="A12" s="78">
        <v>6</v>
      </c>
      <c r="B12" s="119">
        <v>16</v>
      </c>
      <c r="C12" s="79" t="s">
        <v>54</v>
      </c>
      <c r="D12" s="119" t="s">
        <v>79</v>
      </c>
      <c r="E12" s="120">
        <v>79.333333333333329</v>
      </c>
      <c r="F12" s="82">
        <v>9</v>
      </c>
      <c r="G12" s="83">
        <v>3</v>
      </c>
      <c r="H12" s="84">
        <v>50</v>
      </c>
      <c r="I12" s="85">
        <f>SUM(G12:H12)</f>
        <v>53</v>
      </c>
      <c r="J12" s="97">
        <v>1</v>
      </c>
      <c r="K12" s="94">
        <f>I12*J12</f>
        <v>53</v>
      </c>
    </row>
    <row r="13" spans="1:11" ht="15" customHeight="1" x14ac:dyDescent="0.25">
      <c r="A13" s="78">
        <v>8</v>
      </c>
      <c r="B13" s="119">
        <v>11</v>
      </c>
      <c r="C13" s="79" t="s">
        <v>54</v>
      </c>
      <c r="D13" s="119" t="s">
        <v>80</v>
      </c>
      <c r="E13" s="120">
        <v>75.333333333333329</v>
      </c>
      <c r="F13" s="82">
        <v>10</v>
      </c>
      <c r="G13" s="83">
        <v>3</v>
      </c>
      <c r="H13" s="84">
        <v>50</v>
      </c>
      <c r="I13" s="85">
        <f>SUM(G13:H13)</f>
        <v>53</v>
      </c>
      <c r="J13" s="93">
        <v>1</v>
      </c>
      <c r="K13" s="87">
        <f>I13*J13</f>
        <v>53</v>
      </c>
    </row>
    <row r="14" spans="1:11" ht="15" customHeight="1" x14ac:dyDescent="0.25">
      <c r="A14" s="78">
        <v>10</v>
      </c>
      <c r="B14" s="119">
        <v>13</v>
      </c>
      <c r="C14" s="79" t="s">
        <v>54</v>
      </c>
      <c r="D14" s="119" t="s">
        <v>81</v>
      </c>
      <c r="E14" s="120">
        <v>73.666666666666671</v>
      </c>
      <c r="F14" s="82">
        <v>11</v>
      </c>
      <c r="G14" s="83">
        <v>2</v>
      </c>
      <c r="H14" s="84">
        <v>50</v>
      </c>
      <c r="I14" s="85">
        <f>SUM(G14:H14)</f>
        <v>52</v>
      </c>
      <c r="J14" s="93">
        <v>1</v>
      </c>
      <c r="K14" s="94">
        <f>I14*J14</f>
        <v>52</v>
      </c>
    </row>
    <row r="15" spans="1:11" ht="15" customHeight="1" x14ac:dyDescent="0.25">
      <c r="A15" s="78">
        <v>12</v>
      </c>
      <c r="B15" s="119">
        <v>3</v>
      </c>
      <c r="C15" s="79" t="s">
        <v>54</v>
      </c>
      <c r="D15" s="119" t="s">
        <v>82</v>
      </c>
      <c r="E15" s="120">
        <v>71.333333333333329</v>
      </c>
      <c r="F15" s="82">
        <v>12</v>
      </c>
      <c r="G15" s="83">
        <v>2</v>
      </c>
      <c r="H15" s="84">
        <v>50</v>
      </c>
      <c r="I15" s="85">
        <f>SUM(G15:H15)</f>
        <v>52</v>
      </c>
      <c r="J15" s="97">
        <v>1</v>
      </c>
      <c r="K15" s="87">
        <f>I15*J15</f>
        <v>52</v>
      </c>
    </row>
    <row r="16" spans="1:11" ht="15" customHeight="1" x14ac:dyDescent="0.25">
      <c r="A16" s="78">
        <v>13</v>
      </c>
      <c r="B16" s="119">
        <v>9</v>
      </c>
      <c r="C16" s="79" t="s">
        <v>54</v>
      </c>
      <c r="D16" s="119" t="s">
        <v>83</v>
      </c>
      <c r="E16" s="120">
        <v>0</v>
      </c>
      <c r="F16" s="82">
        <v>0</v>
      </c>
      <c r="G16" s="83">
        <v>0</v>
      </c>
      <c r="H16" s="84">
        <v>0</v>
      </c>
      <c r="I16" s="85">
        <f>SUM(G16:H16)</f>
        <v>0</v>
      </c>
      <c r="J16" s="93">
        <v>1</v>
      </c>
      <c r="K16" s="94">
        <f>I16*J16</f>
        <v>0</v>
      </c>
    </row>
    <row r="17" spans="1:11" ht="15" customHeight="1" x14ac:dyDescent="0.25">
      <c r="A17" s="78">
        <v>14</v>
      </c>
      <c r="B17" s="119">
        <v>10</v>
      </c>
      <c r="C17" s="79" t="s">
        <v>54</v>
      </c>
      <c r="D17" s="119" t="s">
        <v>84</v>
      </c>
      <c r="E17" s="120">
        <v>0</v>
      </c>
      <c r="F17" s="90">
        <v>0</v>
      </c>
      <c r="G17" s="91">
        <v>0</v>
      </c>
      <c r="H17" s="92">
        <v>0</v>
      </c>
      <c r="I17" s="85">
        <f>SUM(G17:H17)</f>
        <v>0</v>
      </c>
      <c r="J17" s="97">
        <v>1</v>
      </c>
      <c r="K17" s="87">
        <f>I17*J17</f>
        <v>0</v>
      </c>
    </row>
    <row r="18" spans="1:11" ht="15" customHeight="1" thickBot="1" x14ac:dyDescent="0.3">
      <c r="A18" s="78">
        <v>15</v>
      </c>
      <c r="B18" s="119">
        <v>17</v>
      </c>
      <c r="C18" s="79" t="s">
        <v>54</v>
      </c>
      <c r="D18" s="119" t="s">
        <v>85</v>
      </c>
      <c r="E18" s="120">
        <v>0</v>
      </c>
      <c r="F18" s="100">
        <v>0</v>
      </c>
      <c r="G18" s="106">
        <v>0</v>
      </c>
      <c r="H18" s="107">
        <v>0</v>
      </c>
      <c r="I18" s="108">
        <f>SUM(G18:H18)</f>
        <v>0</v>
      </c>
      <c r="J18" s="122">
        <v>1</v>
      </c>
      <c r="K18" s="123">
        <f>I18*J18</f>
        <v>0</v>
      </c>
    </row>
    <row r="19" spans="1:11" x14ac:dyDescent="0.25">
      <c r="C19" s="67"/>
      <c r="J19" s="67"/>
    </row>
    <row r="20" spans="1:11" x14ac:dyDescent="0.25">
      <c r="C20" s="67"/>
      <c r="J20" s="67"/>
    </row>
    <row r="21" spans="1:11" x14ac:dyDescent="0.25">
      <c r="C21" s="67"/>
      <c r="J21" s="67"/>
    </row>
    <row r="22" spans="1:11" x14ac:dyDescent="0.25">
      <c r="C22" s="67"/>
      <c r="J22" s="67"/>
    </row>
    <row r="23" spans="1:11" x14ac:dyDescent="0.25">
      <c r="C23" s="67"/>
      <c r="J23" s="67"/>
    </row>
    <row r="24" spans="1:11" x14ac:dyDescent="0.25">
      <c r="C24" s="67"/>
      <c r="J24" s="67"/>
    </row>
    <row r="25" spans="1:11" x14ac:dyDescent="0.25">
      <c r="C25" s="67"/>
      <c r="J25" s="67"/>
    </row>
    <row r="26" spans="1:11" x14ac:dyDescent="0.25">
      <c r="C26" s="67"/>
      <c r="J26" s="67"/>
    </row>
    <row r="27" spans="1:11" x14ac:dyDescent="0.25">
      <c r="C27" s="67"/>
      <c r="J27" s="67"/>
    </row>
    <row r="28" spans="1:11" x14ac:dyDescent="0.25">
      <c r="C28" s="67"/>
      <c r="J28" s="67"/>
    </row>
    <row r="29" spans="1:11" x14ac:dyDescent="0.25">
      <c r="C29" s="67"/>
      <c r="J29" s="67"/>
    </row>
    <row r="30" spans="1:11" x14ac:dyDescent="0.25">
      <c r="C30" s="67"/>
      <c r="J30" s="67"/>
    </row>
    <row r="31" spans="1:11" x14ac:dyDescent="0.25">
      <c r="C31" s="67"/>
      <c r="J31" s="67"/>
    </row>
    <row r="32" spans="1:11" x14ac:dyDescent="0.25">
      <c r="C32" s="67"/>
      <c r="J32" s="67"/>
    </row>
  </sheetData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X36"/>
  <sheetViews>
    <sheetView tabSelected="1" topLeftCell="A2" zoomScale="90" zoomScaleNormal="90" workbookViewId="0">
      <selection activeCell="H8" sqref="H8"/>
    </sheetView>
  </sheetViews>
  <sheetFormatPr defaultColWidth="8.5703125" defaultRowHeight="15" x14ac:dyDescent="0.25"/>
  <cols>
    <col min="1" max="1" width="6.7109375" style="1" customWidth="1"/>
    <col min="2" max="3" width="6.5703125" style="2" customWidth="1"/>
    <col min="4" max="4" width="41.28515625" style="1" customWidth="1"/>
    <col min="5" max="7" width="12.140625" style="2" customWidth="1"/>
    <col min="8" max="8" width="19.28515625" style="2" customWidth="1"/>
    <col min="9" max="9" width="8" style="1" customWidth="1"/>
    <col min="10" max="10" width="8.140625" style="1" customWidth="1"/>
    <col min="11" max="11" width="19.28515625" style="1" customWidth="1"/>
    <col min="12" max="12" width="9.5703125" style="1" customWidth="1"/>
    <col min="13" max="13" width="5.7109375" style="1" customWidth="1"/>
    <col min="14" max="14" width="15.5703125" style="1" customWidth="1"/>
    <col min="15" max="55" width="9.5703125" style="1" customWidth="1"/>
    <col min="56" max="56" width="11" style="9" customWidth="1"/>
    <col min="57" max="75" width="11" style="6" hidden="1" customWidth="1"/>
    <col min="76" max="76" width="11" style="9" customWidth="1"/>
    <col min="77" max="80" width="9.7109375" style="1" customWidth="1"/>
    <col min="81" max="16384" width="8.5703125" style="1"/>
  </cols>
  <sheetData>
    <row r="1" spans="2:74" ht="15" customHeight="1" x14ac:dyDescent="0.35">
      <c r="J1" s="14"/>
    </row>
    <row r="2" spans="2:74" ht="15" customHeight="1" x14ac:dyDescent="0.25"/>
    <row r="3" spans="2:74" ht="21" x14ac:dyDescent="0.35">
      <c r="D3" s="5" t="s">
        <v>11</v>
      </c>
    </row>
    <row r="4" spans="2:74" ht="15.75" x14ac:dyDescent="0.25">
      <c r="D4" s="4" t="s">
        <v>65</v>
      </c>
      <c r="BG4" s="10"/>
      <c r="BH4" s="10"/>
      <c r="BJ4" s="10"/>
      <c r="BT4" s="6" t="s">
        <v>0</v>
      </c>
      <c r="BU4" s="6" t="s">
        <v>1</v>
      </c>
      <c r="BV4" s="6" t="s">
        <v>2</v>
      </c>
    </row>
    <row r="5" spans="2:74" ht="16.5" thickBot="1" x14ac:dyDescent="0.3">
      <c r="D5" s="4"/>
      <c r="BT5" s="6" t="s">
        <v>3</v>
      </c>
      <c r="BU5" s="6" t="s">
        <v>5</v>
      </c>
      <c r="BV5" s="6" t="s">
        <v>4</v>
      </c>
    </row>
    <row r="6" spans="2:74" ht="56.25" customHeight="1" x14ac:dyDescent="0.25">
      <c r="B6" s="11" t="s">
        <v>6</v>
      </c>
      <c r="C6" s="11" t="s">
        <v>43</v>
      </c>
      <c r="D6" s="11" t="s">
        <v>7</v>
      </c>
      <c r="E6" s="17" t="s">
        <v>12</v>
      </c>
      <c r="F6" s="18" t="s">
        <v>9</v>
      </c>
      <c r="G6" s="18" t="s">
        <v>13</v>
      </c>
      <c r="H6" s="19" t="s">
        <v>10</v>
      </c>
      <c r="BG6" s="6" t="e">
        <f>#REF!</f>
        <v>#REF!</v>
      </c>
      <c r="BH6" s="6" t="e">
        <f>#REF!</f>
        <v>#REF!</v>
      </c>
      <c r="BI6" s="6" t="e">
        <f>#REF!</f>
        <v>#REF!</v>
      </c>
      <c r="BJ6" s="6" t="e">
        <f>#REF!</f>
        <v>#REF!</v>
      </c>
    </row>
    <row r="7" spans="2:74" x14ac:dyDescent="0.25">
      <c r="B7" s="3">
        <v>1</v>
      </c>
      <c r="C7" s="3" t="s">
        <v>54</v>
      </c>
      <c r="D7" s="113" t="s">
        <v>27</v>
      </c>
      <c r="E7" s="20">
        <v>110.39999999999999</v>
      </c>
      <c r="F7" s="21">
        <v>67.2</v>
      </c>
      <c r="G7" s="22">
        <v>86</v>
      </c>
      <c r="H7" s="22">
        <f>SUM(E7:F7:G7)</f>
        <v>263.60000000000002</v>
      </c>
      <c r="BF7" s="6">
        <v>1</v>
      </c>
      <c r="BG7" s="6" t="e">
        <f>#REF!</f>
        <v>#REF!</v>
      </c>
      <c r="BH7" s="6" t="e">
        <f>#REF!</f>
        <v>#REF!</v>
      </c>
      <c r="BI7" s="6" t="e">
        <f>#REF!</f>
        <v>#REF!</v>
      </c>
      <c r="BJ7" s="7" t="e">
        <f>ROUND(#REF!,2)</f>
        <v>#REF!</v>
      </c>
      <c r="BL7" s="6" t="e">
        <f t="shared" ref="BL7:BL36" si="0">RANK(BJ7,$BJ$7:$BJ$36,0)</f>
        <v>#REF!</v>
      </c>
      <c r="BN7" s="7" t="e">
        <f>BJ7*1000000-BI7</f>
        <v>#REF!</v>
      </c>
      <c r="BO7" s="6" t="e">
        <f t="shared" ref="BO7:BO19" si="1">RANK(BN7,$BN$7:$BN$36,0)</f>
        <v>#REF!</v>
      </c>
      <c r="BQ7" s="6">
        <v>1</v>
      </c>
      <c r="BR7" s="6" t="e">
        <f t="shared" ref="BR7:BR36" si="2">MATCH(BQ7,BO:BO,0)</f>
        <v>#N/A</v>
      </c>
      <c r="BT7" s="6" t="e">
        <f t="shared" ref="BT7:BT36" ca="1" si="3">IF(BG7&lt;&gt;0,INDIRECT(BT$5&amp;$BR7),"")</f>
        <v>#REF!</v>
      </c>
      <c r="BU7" s="6" t="e">
        <f t="shared" ref="BU7:BU36" ca="1" si="4">IF(BH7&lt;&gt;0,INDIRECT(BU$5&amp;$BR7),"")</f>
        <v>#REF!</v>
      </c>
      <c r="BV7" s="6" t="e">
        <f t="shared" ref="BV7:BV36" ca="1" si="5">IF(BI7&lt;&gt;0,INDIRECT(BV$5&amp;$BR7),"")</f>
        <v>#REF!</v>
      </c>
    </row>
    <row r="8" spans="2:74" x14ac:dyDescent="0.25">
      <c r="B8" s="3">
        <v>2</v>
      </c>
      <c r="C8" s="3" t="s">
        <v>54</v>
      </c>
      <c r="D8" s="8" t="s">
        <v>33</v>
      </c>
      <c r="E8" s="20">
        <v>74.399999999999991</v>
      </c>
      <c r="F8" s="21">
        <v>81.599999999999994</v>
      </c>
      <c r="G8" s="22">
        <v>72</v>
      </c>
      <c r="H8" s="22">
        <f>SUM(E8:F8:G8)</f>
        <v>228</v>
      </c>
      <c r="BF8" s="6">
        <v>2</v>
      </c>
      <c r="BG8" s="6" t="e">
        <f>#REF!</f>
        <v>#REF!</v>
      </c>
      <c r="BH8" s="6" t="e">
        <f>#REF!</f>
        <v>#REF!</v>
      </c>
      <c r="BI8" s="6" t="e">
        <f>#REF!</f>
        <v>#REF!</v>
      </c>
      <c r="BJ8" s="7" t="e">
        <f>ROUND(#REF!,2)</f>
        <v>#REF!</v>
      </c>
      <c r="BL8" s="6" t="e">
        <f t="shared" si="0"/>
        <v>#REF!</v>
      </c>
      <c r="BN8" s="7" t="e">
        <f t="shared" ref="BN8:BN36" si="6">BJ8*1000000-BI8</f>
        <v>#REF!</v>
      </c>
      <c r="BO8" s="6" t="e">
        <f t="shared" si="1"/>
        <v>#REF!</v>
      </c>
      <c r="BQ8" s="6">
        <v>2</v>
      </c>
      <c r="BR8" s="6" t="e">
        <f t="shared" si="2"/>
        <v>#N/A</v>
      </c>
      <c r="BT8" s="6" t="e">
        <f t="shared" ca="1" si="3"/>
        <v>#REF!</v>
      </c>
      <c r="BU8" s="6" t="e">
        <f t="shared" ca="1" si="4"/>
        <v>#REF!</v>
      </c>
      <c r="BV8" s="6" t="e">
        <f t="shared" ca="1" si="5"/>
        <v>#REF!</v>
      </c>
    </row>
    <row r="9" spans="2:74" x14ac:dyDescent="0.25">
      <c r="B9" s="3">
        <v>3</v>
      </c>
      <c r="C9" s="3" t="s">
        <v>51</v>
      </c>
      <c r="D9" s="8" t="s">
        <v>28</v>
      </c>
      <c r="E9" s="20">
        <v>88</v>
      </c>
      <c r="F9" s="21">
        <v>132</v>
      </c>
      <c r="G9" s="22">
        <v>0</v>
      </c>
      <c r="H9" s="22">
        <f>SUM(E9:F9:G9)</f>
        <v>220</v>
      </c>
      <c r="BF9" s="6">
        <v>3</v>
      </c>
      <c r="BG9" s="6" t="e">
        <f>#REF!</f>
        <v>#REF!</v>
      </c>
      <c r="BH9" s="6" t="e">
        <f>#REF!</f>
        <v>#REF!</v>
      </c>
      <c r="BI9" s="6" t="e">
        <f>#REF!</f>
        <v>#REF!</v>
      </c>
      <c r="BJ9" s="7" t="e">
        <f>ROUND(#REF!,2)</f>
        <v>#REF!</v>
      </c>
      <c r="BL9" s="6" t="e">
        <f t="shared" si="0"/>
        <v>#REF!</v>
      </c>
      <c r="BN9" s="7" t="e">
        <f t="shared" si="6"/>
        <v>#REF!</v>
      </c>
      <c r="BO9" s="6" t="e">
        <f t="shared" si="1"/>
        <v>#REF!</v>
      </c>
      <c r="BQ9" s="6">
        <v>3</v>
      </c>
      <c r="BR9" s="6" t="e">
        <f t="shared" si="2"/>
        <v>#N/A</v>
      </c>
      <c r="BT9" s="6" t="e">
        <f t="shared" ca="1" si="3"/>
        <v>#REF!</v>
      </c>
      <c r="BU9" s="6" t="e">
        <f t="shared" ca="1" si="4"/>
        <v>#REF!</v>
      </c>
      <c r="BV9" s="6" t="e">
        <f t="shared" ca="1" si="5"/>
        <v>#REF!</v>
      </c>
    </row>
    <row r="10" spans="2:74" x14ac:dyDescent="0.25">
      <c r="B10" s="3">
        <v>4</v>
      </c>
      <c r="C10" s="3" t="s">
        <v>54</v>
      </c>
      <c r="D10" s="28" t="s">
        <v>26</v>
      </c>
      <c r="E10" s="20">
        <v>123.6</v>
      </c>
      <c r="F10" s="21">
        <v>32.4</v>
      </c>
      <c r="G10" s="22">
        <v>63</v>
      </c>
      <c r="H10" s="22">
        <f>SUM(E10:F10:G10)</f>
        <v>219</v>
      </c>
      <c r="BF10" s="6">
        <v>4</v>
      </c>
      <c r="BG10" s="6" t="e">
        <f>#REF!</f>
        <v>#REF!</v>
      </c>
      <c r="BH10" s="6" t="e">
        <f>#REF!</f>
        <v>#REF!</v>
      </c>
      <c r="BI10" s="6" t="e">
        <f>#REF!</f>
        <v>#REF!</v>
      </c>
      <c r="BJ10" s="7" t="e">
        <f>ROUND(#REF!,2)</f>
        <v>#REF!</v>
      </c>
      <c r="BL10" s="6" t="e">
        <f t="shared" si="0"/>
        <v>#REF!</v>
      </c>
      <c r="BN10" s="7" t="e">
        <f t="shared" si="6"/>
        <v>#REF!</v>
      </c>
      <c r="BO10" s="6" t="e">
        <f t="shared" si="1"/>
        <v>#REF!</v>
      </c>
      <c r="BQ10" s="6">
        <v>4</v>
      </c>
      <c r="BR10" s="6" t="e">
        <f t="shared" si="2"/>
        <v>#N/A</v>
      </c>
      <c r="BT10" s="6" t="e">
        <f t="shared" ca="1" si="3"/>
        <v>#REF!</v>
      </c>
      <c r="BU10" s="6" t="e">
        <f t="shared" ca="1" si="4"/>
        <v>#REF!</v>
      </c>
      <c r="BV10" s="6" t="e">
        <f t="shared" ca="1" si="5"/>
        <v>#REF!</v>
      </c>
    </row>
    <row r="11" spans="2:74" x14ac:dyDescent="0.25">
      <c r="B11" s="3">
        <v>5</v>
      </c>
      <c r="C11" s="3" t="s">
        <v>54</v>
      </c>
      <c r="D11" s="8" t="s">
        <v>29</v>
      </c>
      <c r="E11" s="20">
        <v>86.399999999999991</v>
      </c>
      <c r="F11" s="21">
        <v>61.199999999999996</v>
      </c>
      <c r="G11" s="22">
        <v>53</v>
      </c>
      <c r="H11" s="22">
        <f>SUM(E11:F11:G11)</f>
        <v>200.6</v>
      </c>
      <c r="BF11" s="6">
        <v>5</v>
      </c>
      <c r="BG11" s="6" t="e">
        <f>#REF!</f>
        <v>#REF!</v>
      </c>
      <c r="BH11" s="6" t="e">
        <f>#REF!</f>
        <v>#REF!</v>
      </c>
      <c r="BI11" s="6" t="e">
        <f>#REF!</f>
        <v>#REF!</v>
      </c>
      <c r="BJ11" s="7" t="e">
        <f>ROUND(#REF!,2)</f>
        <v>#REF!</v>
      </c>
      <c r="BL11" s="6" t="e">
        <f t="shared" si="0"/>
        <v>#REF!</v>
      </c>
      <c r="BN11" s="7" t="e">
        <f t="shared" si="6"/>
        <v>#REF!</v>
      </c>
      <c r="BO11" s="6" t="e">
        <f t="shared" si="1"/>
        <v>#REF!</v>
      </c>
      <c r="BQ11" s="6">
        <v>5</v>
      </c>
      <c r="BR11" s="6" t="e">
        <f t="shared" si="2"/>
        <v>#N/A</v>
      </c>
      <c r="BT11" s="6" t="e">
        <f t="shared" ca="1" si="3"/>
        <v>#REF!</v>
      </c>
      <c r="BU11" s="6" t="e">
        <f t="shared" ca="1" si="4"/>
        <v>#REF!</v>
      </c>
      <c r="BV11" s="6" t="e">
        <f t="shared" ca="1" si="5"/>
        <v>#REF!</v>
      </c>
    </row>
    <row r="12" spans="2:74" x14ac:dyDescent="0.25">
      <c r="B12" s="3">
        <v>6</v>
      </c>
      <c r="C12" s="3" t="s">
        <v>54</v>
      </c>
      <c r="D12" s="8" t="s">
        <v>32</v>
      </c>
      <c r="E12" s="20">
        <v>75.599999999999994</v>
      </c>
      <c r="F12" s="21">
        <v>62.4</v>
      </c>
      <c r="G12" s="22">
        <v>52</v>
      </c>
      <c r="H12" s="22">
        <f>SUM(E12:F12:G12)</f>
        <v>190</v>
      </c>
      <c r="BF12" s="6">
        <v>6</v>
      </c>
      <c r="BG12" s="6" t="e">
        <f>#REF!</f>
        <v>#REF!</v>
      </c>
      <c r="BH12" s="6" t="e">
        <f>#REF!</f>
        <v>#REF!</v>
      </c>
      <c r="BI12" s="6" t="e">
        <f>#REF!</f>
        <v>#REF!</v>
      </c>
      <c r="BJ12" s="7" t="e">
        <f>ROUND(#REF!,2)</f>
        <v>#REF!</v>
      </c>
      <c r="BL12" s="6" t="e">
        <f t="shared" si="0"/>
        <v>#REF!</v>
      </c>
      <c r="BN12" s="7" t="e">
        <f t="shared" si="6"/>
        <v>#REF!</v>
      </c>
      <c r="BO12" s="6" t="e">
        <f t="shared" si="1"/>
        <v>#REF!</v>
      </c>
      <c r="BQ12" s="6">
        <v>6</v>
      </c>
      <c r="BR12" s="6" t="e">
        <f t="shared" si="2"/>
        <v>#N/A</v>
      </c>
      <c r="BT12" s="6" t="e">
        <f t="shared" ca="1" si="3"/>
        <v>#REF!</v>
      </c>
      <c r="BU12" s="6" t="e">
        <f t="shared" ca="1" si="4"/>
        <v>#REF!</v>
      </c>
      <c r="BV12" s="6" t="e">
        <f t="shared" ca="1" si="5"/>
        <v>#REF!</v>
      </c>
    </row>
    <row r="13" spans="2:74" x14ac:dyDescent="0.25">
      <c r="B13" s="3">
        <v>7</v>
      </c>
      <c r="C13" s="3" t="s">
        <v>54</v>
      </c>
      <c r="D13" s="8" t="s">
        <v>31</v>
      </c>
      <c r="E13" s="20">
        <v>79.2</v>
      </c>
      <c r="F13" s="21">
        <v>0</v>
      </c>
      <c r="G13" s="22">
        <v>106</v>
      </c>
      <c r="H13" s="22">
        <f>SUM(E13:F13:G13)</f>
        <v>185.2</v>
      </c>
      <c r="BF13" s="6">
        <v>7</v>
      </c>
      <c r="BG13" s="6" t="e">
        <f>#REF!</f>
        <v>#REF!</v>
      </c>
      <c r="BH13" s="6" t="e">
        <f>#REF!</f>
        <v>#REF!</v>
      </c>
      <c r="BI13" s="6" t="e">
        <f>#REF!</f>
        <v>#REF!</v>
      </c>
      <c r="BJ13" s="7" t="e">
        <f>ROUND(#REF!,2)</f>
        <v>#REF!</v>
      </c>
      <c r="BL13" s="6" t="e">
        <f t="shared" si="0"/>
        <v>#REF!</v>
      </c>
      <c r="BN13" s="7" t="e">
        <f t="shared" si="6"/>
        <v>#REF!</v>
      </c>
      <c r="BO13" s="6" t="e">
        <f t="shared" si="1"/>
        <v>#REF!</v>
      </c>
      <c r="BQ13" s="6">
        <v>7</v>
      </c>
      <c r="BR13" s="6" t="e">
        <f t="shared" si="2"/>
        <v>#N/A</v>
      </c>
      <c r="BT13" s="6" t="e">
        <f t="shared" ca="1" si="3"/>
        <v>#REF!</v>
      </c>
      <c r="BU13" s="6" t="e">
        <f t="shared" ca="1" si="4"/>
        <v>#REF!</v>
      </c>
      <c r="BV13" s="6" t="e">
        <f t="shared" ca="1" si="5"/>
        <v>#REF!</v>
      </c>
    </row>
    <row r="14" spans="2:74" x14ac:dyDescent="0.25">
      <c r="B14" s="3">
        <v>8</v>
      </c>
      <c r="C14" s="3" t="s">
        <v>54</v>
      </c>
      <c r="D14" s="8" t="s">
        <v>68</v>
      </c>
      <c r="E14" s="20">
        <v>63.599999999999994</v>
      </c>
      <c r="F14" s="21">
        <v>75.599999999999994</v>
      </c>
      <c r="G14" s="22">
        <v>0</v>
      </c>
      <c r="H14" s="22">
        <f>SUM(E14:F14:G14)</f>
        <v>139.19999999999999</v>
      </c>
      <c r="BF14" s="6">
        <v>8</v>
      </c>
      <c r="BG14" s="6" t="e">
        <f>#REF!</f>
        <v>#REF!</v>
      </c>
      <c r="BH14" s="6" t="e">
        <f>#REF!</f>
        <v>#REF!</v>
      </c>
      <c r="BI14" s="6" t="e">
        <f>#REF!</f>
        <v>#REF!</v>
      </c>
      <c r="BJ14" s="7" t="e">
        <f>ROUND(#REF!,2)</f>
        <v>#REF!</v>
      </c>
      <c r="BL14" s="6" t="e">
        <f t="shared" si="0"/>
        <v>#REF!</v>
      </c>
      <c r="BN14" s="7" t="e">
        <f t="shared" si="6"/>
        <v>#REF!</v>
      </c>
      <c r="BO14" s="6" t="e">
        <f t="shared" si="1"/>
        <v>#REF!</v>
      </c>
      <c r="BQ14" s="6">
        <v>8</v>
      </c>
      <c r="BR14" s="6" t="e">
        <f t="shared" si="2"/>
        <v>#N/A</v>
      </c>
      <c r="BT14" s="6" t="e">
        <f t="shared" ca="1" si="3"/>
        <v>#REF!</v>
      </c>
      <c r="BU14" s="6" t="e">
        <f t="shared" ca="1" si="4"/>
        <v>#REF!</v>
      </c>
      <c r="BV14" s="6" t="e">
        <f t="shared" ca="1" si="5"/>
        <v>#REF!</v>
      </c>
    </row>
    <row r="15" spans="2:74" x14ac:dyDescent="0.25">
      <c r="B15" s="3">
        <v>9</v>
      </c>
      <c r="C15" s="3" t="s">
        <v>52</v>
      </c>
      <c r="D15" s="8" t="s">
        <v>30</v>
      </c>
      <c r="E15" s="20">
        <v>81.599999999999994</v>
      </c>
      <c r="F15" s="21">
        <v>52</v>
      </c>
      <c r="G15" s="22">
        <v>0</v>
      </c>
      <c r="H15" s="22">
        <f>SUM(E15:F15:G15)</f>
        <v>133.6</v>
      </c>
      <c r="BF15" s="6">
        <v>9</v>
      </c>
      <c r="BG15" s="6" t="e">
        <f>#REF!</f>
        <v>#REF!</v>
      </c>
      <c r="BH15" s="6" t="e">
        <f>#REF!</f>
        <v>#REF!</v>
      </c>
      <c r="BI15" s="6" t="e">
        <f>#REF!</f>
        <v>#REF!</v>
      </c>
      <c r="BJ15" s="7" t="e">
        <f>ROUND(#REF!,2)</f>
        <v>#REF!</v>
      </c>
      <c r="BL15" s="6" t="e">
        <f t="shared" si="0"/>
        <v>#REF!</v>
      </c>
      <c r="BN15" s="7" t="e">
        <f t="shared" si="6"/>
        <v>#REF!</v>
      </c>
      <c r="BO15" s="6" t="e">
        <f t="shared" si="1"/>
        <v>#REF!</v>
      </c>
      <c r="BQ15" s="6">
        <v>9</v>
      </c>
      <c r="BR15" s="6" t="e">
        <f t="shared" si="2"/>
        <v>#N/A</v>
      </c>
      <c r="BT15" s="6" t="e">
        <f t="shared" ca="1" si="3"/>
        <v>#REF!</v>
      </c>
      <c r="BU15" s="6" t="e">
        <f t="shared" ca="1" si="4"/>
        <v>#REF!</v>
      </c>
      <c r="BV15" s="6" t="e">
        <f t="shared" ca="1" si="5"/>
        <v>#REF!</v>
      </c>
    </row>
    <row r="16" spans="2:74" x14ac:dyDescent="0.25">
      <c r="B16" s="3">
        <v>10</v>
      </c>
      <c r="C16" s="3" t="s">
        <v>54</v>
      </c>
      <c r="D16" s="8" t="s">
        <v>35</v>
      </c>
      <c r="E16" s="20">
        <v>62.4</v>
      </c>
      <c r="F16" s="21">
        <v>0</v>
      </c>
      <c r="G16" s="22">
        <v>70</v>
      </c>
      <c r="H16" s="22">
        <f>SUM(E16:F16:G16)</f>
        <v>132.4</v>
      </c>
      <c r="BF16" s="6">
        <v>10</v>
      </c>
      <c r="BG16" s="6" t="e">
        <f>#REF!</f>
        <v>#REF!</v>
      </c>
      <c r="BH16" s="6" t="e">
        <f>#REF!</f>
        <v>#REF!</v>
      </c>
      <c r="BI16" s="6" t="e">
        <f>#REF!</f>
        <v>#REF!</v>
      </c>
      <c r="BJ16" s="7" t="e">
        <f>ROUND(#REF!,2)</f>
        <v>#REF!</v>
      </c>
      <c r="BL16" s="6" t="e">
        <f t="shared" si="0"/>
        <v>#REF!</v>
      </c>
      <c r="BN16" s="7" t="e">
        <f t="shared" si="6"/>
        <v>#REF!</v>
      </c>
      <c r="BO16" s="6" t="e">
        <f t="shared" si="1"/>
        <v>#REF!</v>
      </c>
      <c r="BQ16" s="6">
        <v>10</v>
      </c>
      <c r="BR16" s="6" t="e">
        <f t="shared" si="2"/>
        <v>#N/A</v>
      </c>
      <c r="BT16" s="6" t="e">
        <f t="shared" ca="1" si="3"/>
        <v>#REF!</v>
      </c>
      <c r="BU16" s="6" t="e">
        <f t="shared" ca="1" si="4"/>
        <v>#REF!</v>
      </c>
      <c r="BV16" s="6" t="e">
        <f t="shared" ca="1" si="5"/>
        <v>#REF!</v>
      </c>
    </row>
    <row r="17" spans="2:76" x14ac:dyDescent="0.25">
      <c r="B17" s="3">
        <v>11</v>
      </c>
      <c r="C17" s="3" t="s">
        <v>54</v>
      </c>
      <c r="D17" s="8" t="s">
        <v>37</v>
      </c>
      <c r="E17" s="29">
        <v>62.4</v>
      </c>
      <c r="F17" s="21">
        <v>0</v>
      </c>
      <c r="G17" s="22">
        <v>52</v>
      </c>
      <c r="H17" s="22">
        <f>SUM(E17:F17:G17)</f>
        <v>114.4</v>
      </c>
      <c r="BF17" s="6">
        <v>11</v>
      </c>
      <c r="BG17" s="6" t="e">
        <f>#REF!</f>
        <v>#REF!</v>
      </c>
      <c r="BH17" s="6" t="e">
        <f>#REF!</f>
        <v>#REF!</v>
      </c>
      <c r="BI17" s="6" t="e">
        <f>#REF!</f>
        <v>#REF!</v>
      </c>
      <c r="BJ17" s="7" t="e">
        <f>ROUND(#REF!,2)</f>
        <v>#REF!</v>
      </c>
      <c r="BL17" s="6" t="e">
        <f t="shared" si="0"/>
        <v>#REF!</v>
      </c>
      <c r="BN17" s="7" t="e">
        <f t="shared" si="6"/>
        <v>#REF!</v>
      </c>
      <c r="BO17" s="6" t="e">
        <f t="shared" si="1"/>
        <v>#REF!</v>
      </c>
      <c r="BQ17" s="6">
        <v>11</v>
      </c>
      <c r="BR17" s="6" t="e">
        <f t="shared" si="2"/>
        <v>#N/A</v>
      </c>
      <c r="BT17" s="6" t="e">
        <f t="shared" ca="1" si="3"/>
        <v>#REF!</v>
      </c>
      <c r="BU17" s="6" t="e">
        <f t="shared" ca="1" si="4"/>
        <v>#REF!</v>
      </c>
      <c r="BV17" s="6" t="e">
        <f t="shared" ca="1" si="5"/>
        <v>#REF!</v>
      </c>
    </row>
    <row r="18" spans="2:76" x14ac:dyDescent="0.25">
      <c r="B18" s="3">
        <v>12</v>
      </c>
      <c r="C18" s="3" t="s">
        <v>54</v>
      </c>
      <c r="D18" s="16" t="s">
        <v>40</v>
      </c>
      <c r="E18" s="20">
        <v>0</v>
      </c>
      <c r="F18" s="21">
        <v>31.2</v>
      </c>
      <c r="G18" s="22">
        <v>62</v>
      </c>
      <c r="H18" s="22">
        <f>SUM(E18:F18:G18)</f>
        <v>93.2</v>
      </c>
      <c r="BF18" s="6">
        <v>12</v>
      </c>
      <c r="BG18" s="6" t="e">
        <f>#REF!</f>
        <v>#REF!</v>
      </c>
      <c r="BH18" s="6" t="e">
        <f>#REF!</f>
        <v>#REF!</v>
      </c>
      <c r="BI18" s="6" t="e">
        <f>#REF!</f>
        <v>#REF!</v>
      </c>
      <c r="BJ18" s="7" t="e">
        <f>ROUND(#REF!,2)</f>
        <v>#REF!</v>
      </c>
      <c r="BL18" s="6" t="e">
        <f t="shared" si="0"/>
        <v>#REF!</v>
      </c>
      <c r="BN18" s="7" t="e">
        <f t="shared" si="6"/>
        <v>#REF!</v>
      </c>
      <c r="BO18" s="6" t="e">
        <f t="shared" si="1"/>
        <v>#REF!</v>
      </c>
      <c r="BQ18" s="6">
        <v>12</v>
      </c>
      <c r="BR18" s="6" t="e">
        <f t="shared" si="2"/>
        <v>#N/A</v>
      </c>
      <c r="BT18" s="6" t="e">
        <f t="shared" ca="1" si="3"/>
        <v>#REF!</v>
      </c>
      <c r="BU18" s="6" t="e">
        <f t="shared" ca="1" si="4"/>
        <v>#REF!</v>
      </c>
      <c r="BV18" s="6" t="e">
        <f t="shared" ca="1" si="5"/>
        <v>#REF!</v>
      </c>
    </row>
    <row r="19" spans="2:76" x14ac:dyDescent="0.25">
      <c r="B19" s="3">
        <v>13</v>
      </c>
      <c r="C19" s="3" t="s">
        <v>54</v>
      </c>
      <c r="D19" s="16" t="s">
        <v>86</v>
      </c>
      <c r="E19" s="20">
        <v>0</v>
      </c>
      <c r="F19" s="21">
        <v>0</v>
      </c>
      <c r="G19" s="22">
        <v>92</v>
      </c>
      <c r="H19" s="22">
        <f>SUM(E19:F19:G19)</f>
        <v>92</v>
      </c>
      <c r="BF19" s="6">
        <v>13</v>
      </c>
      <c r="BG19" s="6" t="e">
        <f>#REF!</f>
        <v>#REF!</v>
      </c>
      <c r="BH19" s="6" t="e">
        <f>#REF!</f>
        <v>#REF!</v>
      </c>
      <c r="BI19" s="6" t="e">
        <f>#REF!</f>
        <v>#REF!</v>
      </c>
      <c r="BJ19" s="7" t="e">
        <f>ROUND(#REF!,2)</f>
        <v>#REF!</v>
      </c>
      <c r="BL19" s="6" t="e">
        <f t="shared" si="0"/>
        <v>#REF!</v>
      </c>
      <c r="BN19" s="7" t="e">
        <f t="shared" si="6"/>
        <v>#REF!</v>
      </c>
      <c r="BO19" s="6" t="e">
        <f t="shared" si="1"/>
        <v>#REF!</v>
      </c>
      <c r="BQ19" s="6">
        <v>13</v>
      </c>
      <c r="BR19" s="6" t="e">
        <f t="shared" si="2"/>
        <v>#N/A</v>
      </c>
      <c r="BT19" s="6" t="e">
        <f t="shared" ca="1" si="3"/>
        <v>#REF!</v>
      </c>
      <c r="BU19" s="6" t="e">
        <f t="shared" ca="1" si="4"/>
        <v>#REF!</v>
      </c>
      <c r="BV19" s="6" t="e">
        <f t="shared" ca="1" si="5"/>
        <v>#REF!</v>
      </c>
    </row>
    <row r="20" spans="2:76" x14ac:dyDescent="0.25">
      <c r="B20" s="3">
        <v>14</v>
      </c>
      <c r="C20" s="3" t="s">
        <v>52</v>
      </c>
      <c r="D20" s="16" t="s">
        <v>53</v>
      </c>
      <c r="E20" s="20">
        <v>0</v>
      </c>
      <c r="F20" s="21">
        <v>91</v>
      </c>
      <c r="G20" s="22">
        <v>0</v>
      </c>
      <c r="H20" s="22">
        <f>SUM(E20:F20:G20)</f>
        <v>91</v>
      </c>
      <c r="BF20" s="6">
        <v>14</v>
      </c>
      <c r="BG20" s="6" t="e">
        <f>#REF!</f>
        <v>#REF!</v>
      </c>
      <c r="BH20" s="6" t="e">
        <f>#REF!</f>
        <v>#REF!</v>
      </c>
      <c r="BI20" s="6" t="e">
        <f>#REF!</f>
        <v>#REF!</v>
      </c>
      <c r="BJ20" s="7" t="e">
        <f>ROUND(#REF!,2)</f>
        <v>#REF!</v>
      </c>
      <c r="BL20" s="6" t="e">
        <f t="shared" si="0"/>
        <v>#REF!</v>
      </c>
      <c r="BN20" s="7" t="e">
        <f t="shared" si="6"/>
        <v>#REF!</v>
      </c>
      <c r="BO20" s="6" t="e">
        <f t="shared" ref="BO20:BO36" si="7">RANK(BN20,$BN$7:$BN$36)</f>
        <v>#REF!</v>
      </c>
      <c r="BQ20" s="6">
        <v>14</v>
      </c>
      <c r="BR20" s="6" t="e">
        <f t="shared" si="2"/>
        <v>#N/A</v>
      </c>
      <c r="BT20" s="6" t="e">
        <f t="shared" ca="1" si="3"/>
        <v>#REF!</v>
      </c>
      <c r="BU20" s="6" t="e">
        <f t="shared" ca="1" si="4"/>
        <v>#REF!</v>
      </c>
      <c r="BV20" s="6" t="e">
        <f t="shared" ca="1" si="5"/>
        <v>#REF!</v>
      </c>
    </row>
    <row r="21" spans="2:76" x14ac:dyDescent="0.25">
      <c r="B21" s="13">
        <v>15</v>
      </c>
      <c r="C21" s="3" t="s">
        <v>54</v>
      </c>
      <c r="D21" s="16" t="s">
        <v>87</v>
      </c>
      <c r="E21" s="125">
        <v>0</v>
      </c>
      <c r="F21" s="21">
        <v>31.2</v>
      </c>
      <c r="G21" s="22">
        <v>53</v>
      </c>
      <c r="H21" s="22">
        <f>SUM(E21:F21:G21)</f>
        <v>84.2</v>
      </c>
      <c r="BF21" s="6">
        <v>15</v>
      </c>
      <c r="BG21" s="6" t="e">
        <f>#REF!</f>
        <v>#REF!</v>
      </c>
      <c r="BH21" s="6" t="e">
        <f>#REF!</f>
        <v>#REF!</v>
      </c>
      <c r="BI21" s="6" t="e">
        <f>#REF!</f>
        <v>#REF!</v>
      </c>
      <c r="BJ21" s="7" t="e">
        <f>ROUND(#REF!,2)</f>
        <v>#REF!</v>
      </c>
      <c r="BL21" s="6" t="e">
        <f t="shared" si="0"/>
        <v>#REF!</v>
      </c>
      <c r="BN21" s="7" t="e">
        <f t="shared" si="6"/>
        <v>#REF!</v>
      </c>
      <c r="BO21" s="6" t="e">
        <f t="shared" si="7"/>
        <v>#REF!</v>
      </c>
      <c r="BQ21" s="6">
        <v>15</v>
      </c>
      <c r="BR21" s="6" t="e">
        <f t="shared" si="2"/>
        <v>#N/A</v>
      </c>
      <c r="BT21" s="6" t="e">
        <f t="shared" ca="1" si="3"/>
        <v>#REF!</v>
      </c>
      <c r="BU21" s="6" t="e">
        <f t="shared" ca="1" si="4"/>
        <v>#REF!</v>
      </c>
      <c r="BV21" s="6" t="e">
        <f t="shared" ca="1" si="5"/>
        <v>#REF!</v>
      </c>
    </row>
    <row r="22" spans="2:76" x14ac:dyDescent="0.25">
      <c r="B22" s="3">
        <v>16</v>
      </c>
      <c r="C22" s="3" t="s">
        <v>52</v>
      </c>
      <c r="D22" s="16" t="s">
        <v>55</v>
      </c>
      <c r="E22" s="23">
        <v>0</v>
      </c>
      <c r="F22" s="21">
        <v>80</v>
      </c>
      <c r="G22" s="22">
        <v>0</v>
      </c>
      <c r="H22" s="22">
        <f>SUM(E22:F22:G22)</f>
        <v>80</v>
      </c>
      <c r="BF22" s="6">
        <v>16</v>
      </c>
      <c r="BG22" s="6" t="e">
        <f>#REF!</f>
        <v>#REF!</v>
      </c>
      <c r="BH22" s="6" t="e">
        <f>#REF!</f>
        <v>#REF!</v>
      </c>
      <c r="BI22" s="6" t="e">
        <f>#REF!</f>
        <v>#REF!</v>
      </c>
      <c r="BJ22" s="7" t="e">
        <f>ROUND(#REF!,2)</f>
        <v>#REF!</v>
      </c>
      <c r="BL22" s="6" t="e">
        <f t="shared" si="0"/>
        <v>#REF!</v>
      </c>
      <c r="BN22" s="7" t="e">
        <f t="shared" si="6"/>
        <v>#REF!</v>
      </c>
      <c r="BO22" s="6" t="e">
        <f t="shared" si="7"/>
        <v>#REF!</v>
      </c>
      <c r="BQ22" s="6">
        <v>16</v>
      </c>
      <c r="BR22" s="6" t="e">
        <f t="shared" si="2"/>
        <v>#N/A</v>
      </c>
      <c r="BT22" s="6" t="e">
        <f t="shared" ca="1" si="3"/>
        <v>#REF!</v>
      </c>
      <c r="BU22" s="6" t="e">
        <f t="shared" ca="1" si="4"/>
        <v>#REF!</v>
      </c>
      <c r="BV22" s="6" t="e">
        <f t="shared" ca="1" si="5"/>
        <v>#REF!</v>
      </c>
    </row>
    <row r="23" spans="2:76" x14ac:dyDescent="0.25">
      <c r="B23" s="3">
        <v>17</v>
      </c>
      <c r="C23" s="3" t="s">
        <v>52</v>
      </c>
      <c r="D23" s="16" t="s">
        <v>56</v>
      </c>
      <c r="E23" s="25">
        <v>0</v>
      </c>
      <c r="F23" s="21">
        <v>72</v>
      </c>
      <c r="G23" s="22">
        <v>0</v>
      </c>
      <c r="H23" s="22">
        <f>SUM(E23:F23:G23)</f>
        <v>72</v>
      </c>
      <c r="BF23" s="6">
        <v>17</v>
      </c>
      <c r="BG23" s="6" t="e">
        <f>#REF!</f>
        <v>#REF!</v>
      </c>
      <c r="BH23" s="6" t="e">
        <f>#REF!</f>
        <v>#REF!</v>
      </c>
      <c r="BI23" s="6" t="e">
        <f>#REF!</f>
        <v>#REF!</v>
      </c>
      <c r="BJ23" s="7" t="e">
        <f>ROUND(#REF!,2)</f>
        <v>#REF!</v>
      </c>
      <c r="BL23" s="6" t="e">
        <f t="shared" si="0"/>
        <v>#REF!</v>
      </c>
      <c r="BN23" s="7" t="e">
        <f t="shared" si="6"/>
        <v>#REF!</v>
      </c>
      <c r="BO23" s="6" t="e">
        <f t="shared" si="7"/>
        <v>#REF!</v>
      </c>
      <c r="BQ23" s="6">
        <v>17</v>
      </c>
      <c r="BR23" s="6" t="e">
        <f t="shared" si="2"/>
        <v>#N/A</v>
      </c>
      <c r="BT23" s="6" t="e">
        <f t="shared" ca="1" si="3"/>
        <v>#REF!</v>
      </c>
      <c r="BU23" s="6" t="e">
        <f t="shared" ca="1" si="4"/>
        <v>#REF!</v>
      </c>
      <c r="BV23" s="6" t="e">
        <f t="shared" ca="1" si="5"/>
        <v>#REF!</v>
      </c>
    </row>
    <row r="24" spans="2:76" x14ac:dyDescent="0.25">
      <c r="B24" s="3">
        <v>18</v>
      </c>
      <c r="C24" s="3" t="s">
        <v>54</v>
      </c>
      <c r="D24" s="16" t="s">
        <v>39</v>
      </c>
      <c r="E24" s="23">
        <v>1.2</v>
      </c>
      <c r="F24" s="21">
        <v>0</v>
      </c>
      <c r="G24" s="22">
        <v>62</v>
      </c>
      <c r="H24" s="22">
        <f>SUM(E24:F24:G24)</f>
        <v>63.2</v>
      </c>
      <c r="BF24" s="6">
        <v>18</v>
      </c>
      <c r="BG24" s="6" t="e">
        <f>#REF!</f>
        <v>#REF!</v>
      </c>
      <c r="BH24" s="6" t="e">
        <f>#REF!</f>
        <v>#REF!</v>
      </c>
      <c r="BI24" s="6" t="e">
        <f>#REF!</f>
        <v>#REF!</v>
      </c>
      <c r="BJ24" s="7" t="e">
        <f>ROUND(#REF!,2)</f>
        <v>#REF!</v>
      </c>
      <c r="BL24" s="6" t="e">
        <f t="shared" si="0"/>
        <v>#REF!</v>
      </c>
      <c r="BN24" s="7" t="e">
        <f t="shared" si="6"/>
        <v>#REF!</v>
      </c>
      <c r="BO24" s="6" t="e">
        <f t="shared" si="7"/>
        <v>#REF!</v>
      </c>
      <c r="BQ24" s="6">
        <v>18</v>
      </c>
      <c r="BR24" s="6" t="e">
        <f t="shared" si="2"/>
        <v>#N/A</v>
      </c>
      <c r="BT24" s="6" t="e">
        <f t="shared" ca="1" si="3"/>
        <v>#REF!</v>
      </c>
      <c r="BU24" s="6" t="e">
        <f t="shared" ca="1" si="4"/>
        <v>#REF!</v>
      </c>
      <c r="BV24" s="6" t="e">
        <f t="shared" ca="1" si="5"/>
        <v>#REF!</v>
      </c>
    </row>
    <row r="25" spans="2:76" x14ac:dyDescent="0.25">
      <c r="B25" s="3">
        <v>19</v>
      </c>
      <c r="C25" s="3" t="s">
        <v>52</v>
      </c>
      <c r="D25" s="16" t="s">
        <v>57</v>
      </c>
      <c r="E25" s="23">
        <v>0</v>
      </c>
      <c r="F25" s="27">
        <v>63</v>
      </c>
      <c r="G25" s="22">
        <v>0</v>
      </c>
      <c r="H25" s="22">
        <f>SUM(E25:F25:G25)</f>
        <v>63</v>
      </c>
      <c r="BF25" s="6">
        <v>19</v>
      </c>
      <c r="BG25" s="6" t="e">
        <f>#REF!</f>
        <v>#REF!</v>
      </c>
      <c r="BH25" s="6" t="e">
        <f>#REF!</f>
        <v>#REF!</v>
      </c>
      <c r="BI25" s="6" t="e">
        <f>#REF!</f>
        <v>#REF!</v>
      </c>
      <c r="BJ25" s="7" t="e">
        <f>ROUND(#REF!,2)</f>
        <v>#REF!</v>
      </c>
      <c r="BL25" s="6" t="e">
        <f t="shared" si="0"/>
        <v>#REF!</v>
      </c>
      <c r="BN25" s="7" t="e">
        <f t="shared" si="6"/>
        <v>#REF!</v>
      </c>
      <c r="BO25" s="6" t="e">
        <f t="shared" si="7"/>
        <v>#REF!</v>
      </c>
      <c r="BQ25" s="6">
        <v>19</v>
      </c>
      <c r="BR25" s="6" t="e">
        <f t="shared" si="2"/>
        <v>#N/A</v>
      </c>
      <c r="BT25" s="6" t="e">
        <f t="shared" ca="1" si="3"/>
        <v>#REF!</v>
      </c>
      <c r="BU25" s="6" t="e">
        <f t="shared" ca="1" si="4"/>
        <v>#REF!</v>
      </c>
      <c r="BV25" s="6" t="e">
        <f t="shared" ca="1" si="5"/>
        <v>#REF!</v>
      </c>
    </row>
    <row r="26" spans="2:76" x14ac:dyDescent="0.25">
      <c r="B26" s="3">
        <v>20</v>
      </c>
      <c r="C26" s="3" t="s">
        <v>54</v>
      </c>
      <c r="D26" s="16" t="s">
        <v>36</v>
      </c>
      <c r="E26" s="23">
        <v>62.4</v>
      </c>
      <c r="F26" s="27">
        <v>0</v>
      </c>
      <c r="G26" s="22">
        <v>0</v>
      </c>
      <c r="H26" s="22">
        <f>SUM(E26:F26:G26)</f>
        <v>62.4</v>
      </c>
      <c r="BF26" s="6">
        <v>20</v>
      </c>
      <c r="BG26" s="6" t="e">
        <f>#REF!</f>
        <v>#REF!</v>
      </c>
      <c r="BH26" s="6" t="e">
        <f>#REF!</f>
        <v>#REF!</v>
      </c>
      <c r="BI26" s="6" t="e">
        <f>#REF!</f>
        <v>#REF!</v>
      </c>
      <c r="BJ26" s="7" t="e">
        <f>ROUND(#REF!,2)</f>
        <v>#REF!</v>
      </c>
      <c r="BL26" s="6" t="e">
        <f t="shared" si="0"/>
        <v>#REF!</v>
      </c>
      <c r="BN26" s="7" t="e">
        <f t="shared" si="6"/>
        <v>#REF!</v>
      </c>
      <c r="BO26" s="6" t="e">
        <f t="shared" si="7"/>
        <v>#REF!</v>
      </c>
      <c r="BQ26" s="6">
        <v>20</v>
      </c>
      <c r="BR26" s="6" t="e">
        <f t="shared" si="2"/>
        <v>#N/A</v>
      </c>
      <c r="BT26" s="6" t="e">
        <f t="shared" ca="1" si="3"/>
        <v>#REF!</v>
      </c>
      <c r="BU26" s="6" t="e">
        <f t="shared" ca="1" si="4"/>
        <v>#REF!</v>
      </c>
      <c r="BV26" s="6" t="e">
        <f t="shared" ca="1" si="5"/>
        <v>#REF!</v>
      </c>
    </row>
    <row r="27" spans="2:76" x14ac:dyDescent="0.25">
      <c r="B27" s="3">
        <v>21</v>
      </c>
      <c r="C27" s="3" t="s">
        <v>52</v>
      </c>
      <c r="D27" s="16" t="s">
        <v>58</v>
      </c>
      <c r="E27" s="23">
        <v>0</v>
      </c>
      <c r="F27" s="27">
        <v>62</v>
      </c>
      <c r="G27" s="22">
        <v>0</v>
      </c>
      <c r="H27" s="22">
        <f>SUM(E27:F27:G27)</f>
        <v>62</v>
      </c>
      <c r="BF27" s="6">
        <v>21</v>
      </c>
      <c r="BG27" s="6" t="e">
        <f>#REF!</f>
        <v>#REF!</v>
      </c>
      <c r="BH27" s="6" t="e">
        <f>#REF!</f>
        <v>#REF!</v>
      </c>
      <c r="BI27" s="6" t="e">
        <f>#REF!</f>
        <v>#REF!</v>
      </c>
      <c r="BJ27" s="7" t="e">
        <f>ROUND(#REF!,2)</f>
        <v>#REF!</v>
      </c>
      <c r="BL27" s="6" t="e">
        <f t="shared" si="0"/>
        <v>#REF!</v>
      </c>
      <c r="BN27" s="7" t="e">
        <f t="shared" si="6"/>
        <v>#REF!</v>
      </c>
      <c r="BO27" s="6" t="e">
        <f t="shared" si="7"/>
        <v>#REF!</v>
      </c>
      <c r="BQ27" s="6">
        <v>21</v>
      </c>
      <c r="BR27" s="6" t="e">
        <f t="shared" si="2"/>
        <v>#N/A</v>
      </c>
      <c r="BT27" s="6" t="e">
        <f t="shared" ca="1" si="3"/>
        <v>#REF!</v>
      </c>
      <c r="BU27" s="6" t="e">
        <f t="shared" ca="1" si="4"/>
        <v>#REF!</v>
      </c>
      <c r="BV27" s="6" t="e">
        <f t="shared" ca="1" si="5"/>
        <v>#REF!</v>
      </c>
    </row>
    <row r="28" spans="2:76" x14ac:dyDescent="0.25">
      <c r="B28" s="3">
        <v>22</v>
      </c>
      <c r="C28" s="3" t="s">
        <v>52</v>
      </c>
      <c r="D28" s="16" t="s">
        <v>59</v>
      </c>
      <c r="E28" s="23">
        <v>0</v>
      </c>
      <c r="F28" s="27">
        <v>54</v>
      </c>
      <c r="G28" s="22">
        <v>0</v>
      </c>
      <c r="H28" s="22">
        <f>SUM(E28:F28:G28)</f>
        <v>54</v>
      </c>
      <c r="BF28" s="6">
        <v>22</v>
      </c>
      <c r="BG28" s="6" t="e">
        <f>#REF!</f>
        <v>#REF!</v>
      </c>
      <c r="BH28" s="6" t="e">
        <f>#REF!</f>
        <v>#REF!</v>
      </c>
      <c r="BI28" s="6" t="e">
        <f>#REF!</f>
        <v>#REF!</v>
      </c>
      <c r="BJ28" s="7" t="e">
        <f>ROUND(#REF!,2)</f>
        <v>#REF!</v>
      </c>
      <c r="BL28" s="6" t="e">
        <f t="shared" si="0"/>
        <v>#REF!</v>
      </c>
      <c r="BN28" s="7" t="e">
        <f t="shared" si="6"/>
        <v>#REF!</v>
      </c>
      <c r="BO28" s="6" t="e">
        <f t="shared" si="7"/>
        <v>#REF!</v>
      </c>
      <c r="BQ28" s="6">
        <v>22</v>
      </c>
      <c r="BR28" s="6" t="e">
        <f t="shared" si="2"/>
        <v>#N/A</v>
      </c>
      <c r="BT28" s="6" t="e">
        <f t="shared" ca="1" si="3"/>
        <v>#REF!</v>
      </c>
      <c r="BU28" s="6" t="e">
        <f t="shared" ca="1" si="4"/>
        <v>#REF!</v>
      </c>
      <c r="BV28" s="6" t="e">
        <f t="shared" ca="1" si="5"/>
        <v>#REF!</v>
      </c>
    </row>
    <row r="29" spans="2:76" s="6" customFormat="1" x14ac:dyDescent="0.25">
      <c r="B29" s="3">
        <v>23</v>
      </c>
      <c r="C29" s="3" t="s">
        <v>52</v>
      </c>
      <c r="D29" s="16" t="s">
        <v>60</v>
      </c>
      <c r="E29" s="23">
        <v>0</v>
      </c>
      <c r="F29" s="27">
        <v>52</v>
      </c>
      <c r="G29" s="22">
        <v>0</v>
      </c>
      <c r="H29" s="22">
        <f>SUM(E29:F29:G29)</f>
        <v>52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9"/>
      <c r="BF29" s="6">
        <v>23</v>
      </c>
      <c r="BG29" s="6" t="e">
        <f>#REF!</f>
        <v>#REF!</v>
      </c>
      <c r="BH29" s="6" t="e">
        <f>#REF!</f>
        <v>#REF!</v>
      </c>
      <c r="BI29" s="6" t="e">
        <f>#REF!</f>
        <v>#REF!</v>
      </c>
      <c r="BJ29" s="7" t="e">
        <f>ROUND(#REF!,2)</f>
        <v>#REF!</v>
      </c>
      <c r="BL29" s="6" t="e">
        <f t="shared" si="0"/>
        <v>#REF!</v>
      </c>
      <c r="BN29" s="7" t="e">
        <f t="shared" si="6"/>
        <v>#REF!</v>
      </c>
      <c r="BO29" s="6" t="e">
        <f t="shared" si="7"/>
        <v>#REF!</v>
      </c>
      <c r="BQ29" s="6">
        <v>23</v>
      </c>
      <c r="BR29" s="6" t="e">
        <f t="shared" si="2"/>
        <v>#N/A</v>
      </c>
      <c r="BT29" s="6" t="e">
        <f t="shared" ca="1" si="3"/>
        <v>#REF!</v>
      </c>
      <c r="BU29" s="6" t="e">
        <f t="shared" ca="1" si="4"/>
        <v>#REF!</v>
      </c>
      <c r="BV29" s="6" t="e">
        <f t="shared" ca="1" si="5"/>
        <v>#REF!</v>
      </c>
      <c r="BX29" s="9"/>
    </row>
    <row r="30" spans="2:76" s="6" customFormat="1" x14ac:dyDescent="0.25">
      <c r="B30" s="3">
        <v>24</v>
      </c>
      <c r="C30" s="3" t="s">
        <v>52</v>
      </c>
      <c r="D30" s="16" t="s">
        <v>61</v>
      </c>
      <c r="E30" s="23">
        <v>0</v>
      </c>
      <c r="F30" s="27">
        <v>52</v>
      </c>
      <c r="G30" s="22">
        <v>0</v>
      </c>
      <c r="H30" s="22">
        <f>SUM(E30:F30:G30)</f>
        <v>52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9"/>
      <c r="BF30" s="6">
        <v>23</v>
      </c>
      <c r="BG30" s="6" t="e">
        <f>#REF!</f>
        <v>#REF!</v>
      </c>
      <c r="BH30" s="6" t="e">
        <f>#REF!</f>
        <v>#REF!</v>
      </c>
      <c r="BI30" s="6" t="e">
        <f>#REF!</f>
        <v>#REF!</v>
      </c>
      <c r="BJ30" s="7" t="e">
        <f>ROUND(#REF!,2)</f>
        <v>#REF!</v>
      </c>
      <c r="BL30" s="6" t="e">
        <f t="shared" si="0"/>
        <v>#REF!</v>
      </c>
      <c r="BN30" s="7" t="e">
        <f t="shared" si="6"/>
        <v>#REF!</v>
      </c>
      <c r="BO30" s="6" t="e">
        <f t="shared" si="7"/>
        <v>#REF!</v>
      </c>
      <c r="BQ30" s="6">
        <v>23</v>
      </c>
      <c r="BR30" s="6" t="e">
        <f t="shared" si="2"/>
        <v>#N/A</v>
      </c>
      <c r="BT30" s="6" t="e">
        <f t="shared" ca="1" si="3"/>
        <v>#REF!</v>
      </c>
      <c r="BU30" s="6" t="e">
        <f t="shared" ca="1" si="4"/>
        <v>#REF!</v>
      </c>
      <c r="BV30" s="6" t="e">
        <f t="shared" ca="1" si="5"/>
        <v>#REF!</v>
      </c>
      <c r="BX30" s="9"/>
    </row>
    <row r="31" spans="2:76" s="6" customFormat="1" x14ac:dyDescent="0.25">
      <c r="B31" s="3">
        <v>25</v>
      </c>
      <c r="C31" s="3" t="s">
        <v>52</v>
      </c>
      <c r="D31" s="16" t="s">
        <v>62</v>
      </c>
      <c r="E31" s="23">
        <v>0</v>
      </c>
      <c r="F31" s="27">
        <v>52</v>
      </c>
      <c r="G31" s="22">
        <v>0</v>
      </c>
      <c r="H31" s="22">
        <f>SUM(E31:F31:G31)</f>
        <v>52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9"/>
      <c r="BF31" s="6">
        <v>24</v>
      </c>
      <c r="BG31" s="6" t="e">
        <f>#REF!</f>
        <v>#REF!</v>
      </c>
      <c r="BH31" s="6" t="e">
        <f>#REF!</f>
        <v>#REF!</v>
      </c>
      <c r="BI31" s="6" t="e">
        <f>#REF!</f>
        <v>#REF!</v>
      </c>
      <c r="BJ31" s="7" t="e">
        <f>ROUND(#REF!,2)</f>
        <v>#REF!</v>
      </c>
      <c r="BL31" s="6" t="e">
        <f t="shared" si="0"/>
        <v>#REF!</v>
      </c>
      <c r="BN31" s="7" t="e">
        <f t="shared" si="6"/>
        <v>#REF!</v>
      </c>
      <c r="BO31" s="6" t="e">
        <f t="shared" si="7"/>
        <v>#REF!</v>
      </c>
      <c r="BQ31" s="6">
        <v>24</v>
      </c>
      <c r="BR31" s="6" t="e">
        <f t="shared" si="2"/>
        <v>#N/A</v>
      </c>
      <c r="BT31" s="6" t="e">
        <f t="shared" ca="1" si="3"/>
        <v>#REF!</v>
      </c>
      <c r="BU31" s="6" t="e">
        <f t="shared" ca="1" si="4"/>
        <v>#REF!</v>
      </c>
      <c r="BV31" s="6" t="e">
        <f t="shared" ca="1" si="5"/>
        <v>#REF!</v>
      </c>
      <c r="BX31" s="9"/>
    </row>
    <row r="32" spans="2:76" s="6" customFormat="1" x14ac:dyDescent="0.25">
      <c r="B32" s="3">
        <v>26</v>
      </c>
      <c r="C32" s="3" t="s">
        <v>54</v>
      </c>
      <c r="D32" s="16" t="s">
        <v>69</v>
      </c>
      <c r="E32" s="23">
        <v>1.2</v>
      </c>
      <c r="F32" s="27">
        <v>0</v>
      </c>
      <c r="G32" s="22">
        <v>0</v>
      </c>
      <c r="H32" s="22">
        <f>SUM(E32:F32:G32)</f>
        <v>1.2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9"/>
      <c r="BF32" s="6">
        <v>25</v>
      </c>
      <c r="BG32" s="6" t="e">
        <f>#REF!</f>
        <v>#REF!</v>
      </c>
      <c r="BH32" s="6" t="e">
        <f>#REF!</f>
        <v>#REF!</v>
      </c>
      <c r="BI32" s="6" t="e">
        <f>#REF!</f>
        <v>#REF!</v>
      </c>
      <c r="BJ32" s="7" t="e">
        <f>ROUND(#REF!,2)</f>
        <v>#REF!</v>
      </c>
      <c r="BL32" s="6" t="e">
        <f t="shared" si="0"/>
        <v>#REF!</v>
      </c>
      <c r="BN32" s="7" t="e">
        <f t="shared" si="6"/>
        <v>#REF!</v>
      </c>
      <c r="BO32" s="6" t="e">
        <f t="shared" si="7"/>
        <v>#REF!</v>
      </c>
      <c r="BQ32" s="6">
        <v>25</v>
      </c>
      <c r="BR32" s="6" t="e">
        <f t="shared" si="2"/>
        <v>#N/A</v>
      </c>
      <c r="BT32" s="6" t="e">
        <f t="shared" ca="1" si="3"/>
        <v>#REF!</v>
      </c>
      <c r="BU32" s="6" t="e">
        <f t="shared" ca="1" si="4"/>
        <v>#REF!</v>
      </c>
      <c r="BV32" s="6" t="e">
        <f t="shared" ca="1" si="5"/>
        <v>#REF!</v>
      </c>
      <c r="BX32" s="9"/>
    </row>
    <row r="33" spans="2:76" s="6" customFormat="1" x14ac:dyDescent="0.25">
      <c r="B33" s="3">
        <v>27</v>
      </c>
      <c r="C33" s="3" t="s">
        <v>52</v>
      </c>
      <c r="D33" s="16" t="s">
        <v>64</v>
      </c>
      <c r="E33" s="124">
        <v>0</v>
      </c>
      <c r="F33" s="27">
        <v>1</v>
      </c>
      <c r="G33" s="22">
        <v>0</v>
      </c>
      <c r="H33" s="22">
        <f>SUM(E33:F33:G33)</f>
        <v>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9"/>
      <c r="BF33" s="6">
        <v>26</v>
      </c>
      <c r="BG33" s="6" t="e">
        <f>#REF!</f>
        <v>#REF!</v>
      </c>
      <c r="BH33" s="6" t="e">
        <f>#REF!</f>
        <v>#REF!</v>
      </c>
      <c r="BI33" s="6" t="e">
        <f>#REF!</f>
        <v>#REF!</v>
      </c>
      <c r="BJ33" s="7" t="e">
        <f>ROUND(#REF!,2)</f>
        <v>#REF!</v>
      </c>
      <c r="BL33" s="6" t="e">
        <f t="shared" si="0"/>
        <v>#REF!</v>
      </c>
      <c r="BN33" s="7" t="e">
        <f t="shared" si="6"/>
        <v>#REF!</v>
      </c>
      <c r="BO33" s="6" t="e">
        <f t="shared" si="7"/>
        <v>#REF!</v>
      </c>
      <c r="BQ33" s="6">
        <v>26</v>
      </c>
      <c r="BR33" s="6" t="e">
        <f t="shared" si="2"/>
        <v>#N/A</v>
      </c>
      <c r="BT33" s="6" t="e">
        <f t="shared" ca="1" si="3"/>
        <v>#REF!</v>
      </c>
      <c r="BU33" s="6" t="e">
        <f t="shared" ca="1" si="4"/>
        <v>#REF!</v>
      </c>
      <c r="BV33" s="6" t="e">
        <f t="shared" ca="1" si="5"/>
        <v>#REF!</v>
      </c>
      <c r="BX33" s="9"/>
    </row>
    <row r="34" spans="2:76" s="6" customFormat="1" x14ac:dyDescent="0.25">
      <c r="B34" s="12">
        <v>28</v>
      </c>
      <c r="C34" s="3"/>
      <c r="D34" s="16"/>
      <c r="E34" s="23">
        <v>0</v>
      </c>
      <c r="F34" s="24">
        <v>0</v>
      </c>
      <c r="G34" s="22">
        <v>0</v>
      </c>
      <c r="H34" s="22">
        <f>SUM(E34:F34:G34)</f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9"/>
      <c r="BF34" s="6">
        <v>27</v>
      </c>
      <c r="BG34" s="6" t="e">
        <f>#REF!</f>
        <v>#REF!</v>
      </c>
      <c r="BH34" s="6" t="e">
        <f>#REF!</f>
        <v>#REF!</v>
      </c>
      <c r="BI34" s="6" t="e">
        <f>#REF!</f>
        <v>#REF!</v>
      </c>
      <c r="BJ34" s="7" t="e">
        <f>ROUND(#REF!,2)</f>
        <v>#REF!</v>
      </c>
      <c r="BL34" s="6" t="e">
        <f t="shared" si="0"/>
        <v>#REF!</v>
      </c>
      <c r="BN34" s="7" t="e">
        <f t="shared" si="6"/>
        <v>#REF!</v>
      </c>
      <c r="BO34" s="6" t="e">
        <f t="shared" si="7"/>
        <v>#REF!</v>
      </c>
      <c r="BQ34" s="6">
        <v>27</v>
      </c>
      <c r="BR34" s="6" t="e">
        <f t="shared" si="2"/>
        <v>#N/A</v>
      </c>
      <c r="BT34" s="6" t="e">
        <f t="shared" ca="1" si="3"/>
        <v>#REF!</v>
      </c>
      <c r="BU34" s="6" t="e">
        <f t="shared" ca="1" si="4"/>
        <v>#REF!</v>
      </c>
      <c r="BV34" s="6" t="e">
        <f t="shared" ca="1" si="5"/>
        <v>#REF!</v>
      </c>
      <c r="BX34" s="9"/>
    </row>
    <row r="35" spans="2:76" s="6" customFormat="1" x14ac:dyDescent="0.25">
      <c r="B35" s="12">
        <v>29</v>
      </c>
      <c r="C35" s="3"/>
      <c r="D35" s="16"/>
      <c r="E35" s="23">
        <v>0</v>
      </c>
      <c r="F35" s="24">
        <v>0</v>
      </c>
      <c r="G35" s="22">
        <v>0</v>
      </c>
      <c r="H35" s="22">
        <f>SUM(E35:F35:G35)</f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9"/>
      <c r="BF35" s="6">
        <v>28</v>
      </c>
      <c r="BG35" s="6" t="e">
        <f>#REF!</f>
        <v>#REF!</v>
      </c>
      <c r="BH35" s="6" t="e">
        <f>#REF!</f>
        <v>#REF!</v>
      </c>
      <c r="BI35" s="6" t="e">
        <f>#REF!</f>
        <v>#REF!</v>
      </c>
      <c r="BJ35" s="7" t="e">
        <f>ROUND(#REF!,2)</f>
        <v>#REF!</v>
      </c>
      <c r="BL35" s="6" t="e">
        <f t="shared" si="0"/>
        <v>#REF!</v>
      </c>
      <c r="BN35" s="7" t="e">
        <f t="shared" si="6"/>
        <v>#REF!</v>
      </c>
      <c r="BO35" s="6" t="e">
        <f t="shared" si="7"/>
        <v>#REF!</v>
      </c>
      <c r="BQ35" s="6">
        <v>28</v>
      </c>
      <c r="BR35" s="6" t="e">
        <f t="shared" si="2"/>
        <v>#N/A</v>
      </c>
      <c r="BT35" s="6" t="e">
        <f t="shared" ca="1" si="3"/>
        <v>#REF!</v>
      </c>
      <c r="BU35" s="6" t="e">
        <f t="shared" ca="1" si="4"/>
        <v>#REF!</v>
      </c>
      <c r="BV35" s="6" t="e">
        <f t="shared" ca="1" si="5"/>
        <v>#REF!</v>
      </c>
      <c r="BX35" s="9"/>
    </row>
    <row r="36" spans="2:76" s="6" customFormat="1" x14ac:dyDescent="0.25">
      <c r="B36" s="3">
        <v>30</v>
      </c>
      <c r="C36" s="3"/>
      <c r="D36" s="15"/>
      <c r="E36" s="26">
        <v>0</v>
      </c>
      <c r="F36" s="27">
        <v>0</v>
      </c>
      <c r="G36" s="22">
        <v>0</v>
      </c>
      <c r="H36" s="22">
        <f>SUM(E36:F36:G36)</f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9"/>
      <c r="BF36" s="6">
        <v>29</v>
      </c>
      <c r="BG36" s="6" t="e">
        <f>#REF!</f>
        <v>#REF!</v>
      </c>
      <c r="BH36" s="6" t="e">
        <f>#REF!</f>
        <v>#REF!</v>
      </c>
      <c r="BI36" s="6" t="e">
        <f>#REF!</f>
        <v>#REF!</v>
      </c>
      <c r="BJ36" s="7" t="e">
        <f>ROUND(#REF!,2)</f>
        <v>#REF!</v>
      </c>
      <c r="BL36" s="6" t="e">
        <f t="shared" si="0"/>
        <v>#REF!</v>
      </c>
      <c r="BN36" s="7" t="e">
        <f t="shared" si="6"/>
        <v>#REF!</v>
      </c>
      <c r="BO36" s="6" t="e">
        <f t="shared" si="7"/>
        <v>#REF!</v>
      </c>
      <c r="BQ36" s="6">
        <v>29</v>
      </c>
      <c r="BR36" s="6" t="e">
        <f t="shared" si="2"/>
        <v>#N/A</v>
      </c>
      <c r="BT36" s="6" t="e">
        <f t="shared" ca="1" si="3"/>
        <v>#REF!</v>
      </c>
      <c r="BU36" s="6" t="e">
        <f t="shared" ca="1" si="4"/>
        <v>#REF!</v>
      </c>
      <c r="BV36" s="6" t="e">
        <f t="shared" ca="1" si="5"/>
        <v>#REF!</v>
      </c>
      <c r="BX36" s="9"/>
    </row>
  </sheetData>
  <sheetProtection selectLockedCells="1" selectUnlockedCells="1"/>
  <sortState ref="B7:H36">
    <sortCondition descending="1" ref="H6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 etapo įskaitos taškai</vt:lpstr>
      <vt:lpstr>2 etapo įskaitos taškai</vt:lpstr>
      <vt:lpstr>3 etapo įskaitos taškai</vt:lpstr>
      <vt:lpstr>Sezono įskaitos taškai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mindish</cp:lastModifiedBy>
  <cp:lastPrinted>2014-06-21T07:56:22Z</cp:lastPrinted>
  <dcterms:created xsi:type="dcterms:W3CDTF">2014-04-27T09:53:03Z</dcterms:created>
  <dcterms:modified xsi:type="dcterms:W3CDTF">2016-07-31T23:05:37Z</dcterms:modified>
</cp:coreProperties>
</file>