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ruskininkai\"/>
    </mc:Choice>
  </mc:AlternateContent>
  <bookViews>
    <workbookView xWindow="0" yWindow="0" windowWidth="16380" windowHeight="8190" tabRatio="895" firstSheet="1" activeTab="6"/>
  </bookViews>
  <sheets>
    <sheet name="PRINT form for JUDGES" sheetId="2" r:id="rId1"/>
    <sheet name="REGISTRATION fill in" sheetId="1" r:id="rId2"/>
    <sheet name="JUDGYING fill in" sheetId="3" r:id="rId3"/>
    <sheet name="QUALIF MIDDLE REZ" sheetId="4" r:id="rId4"/>
    <sheet name="KVALIFIKACIJA" sheetId="5" r:id="rId5"/>
    <sheet name="Kvalifikacijos rezultatai" sheetId="11" r:id="rId6"/>
    <sheet name="TOP 32" sheetId="8" r:id="rId7"/>
    <sheet name="Overall" sheetId="13" r:id="rId8"/>
  </sheets>
  <externalReferences>
    <externalReference r:id="rId9"/>
  </externalReferences>
  <definedNames>
    <definedName name="_xlnm.Print_Area" localSheetId="6">'TOP 32'!$A$1:$P$51</definedName>
  </definedNames>
  <calcPr calcId="152511"/>
</workbook>
</file>

<file path=xl/calcChain.xml><?xml version="1.0" encoding="utf-8"?>
<calcChain xmlns="http://schemas.openxmlformats.org/spreadsheetml/2006/main">
  <c r="D24" i="13" l="1"/>
  <c r="G24" i="13" s="1"/>
  <c r="D37" i="13" l="1"/>
  <c r="G37" i="13" s="1"/>
  <c r="D36" i="13"/>
  <c r="G36" i="13" s="1"/>
  <c r="D35" i="13"/>
  <c r="G35" i="13" s="1"/>
  <c r="D34" i="13"/>
  <c r="G34" i="13" s="1"/>
  <c r="D33" i="13"/>
  <c r="G33" i="13" s="1"/>
  <c r="D32" i="13"/>
  <c r="G32" i="13" s="1"/>
  <c r="D31" i="13"/>
  <c r="G31" i="13" s="1"/>
  <c r="D30" i="13"/>
  <c r="G30" i="13" s="1"/>
  <c r="D29" i="13"/>
  <c r="G29" i="13" s="1"/>
  <c r="D28" i="13"/>
  <c r="G28" i="13" s="1"/>
  <c r="D27" i="13"/>
  <c r="G27" i="13" s="1"/>
  <c r="D26" i="13"/>
  <c r="G26" i="13" s="1"/>
  <c r="D25" i="13"/>
  <c r="G25" i="13" s="1"/>
  <c r="D23" i="13"/>
  <c r="G23" i="13" s="1"/>
  <c r="D22" i="13"/>
  <c r="G22" i="13" s="1"/>
  <c r="D21" i="13"/>
  <c r="G21" i="13" s="1"/>
  <c r="D20" i="13"/>
  <c r="G20" i="13" s="1"/>
  <c r="D19" i="13"/>
  <c r="G19" i="13" s="1"/>
  <c r="D18" i="13"/>
  <c r="G18" i="13" s="1"/>
  <c r="D17" i="13"/>
  <c r="G17" i="13" s="1"/>
  <c r="D16" i="13"/>
  <c r="G16" i="13" s="1"/>
  <c r="D15" i="13"/>
  <c r="G15" i="13" s="1"/>
  <c r="D14" i="13"/>
  <c r="G14" i="13" s="1"/>
  <c r="D13" i="13"/>
  <c r="G13" i="13" s="1"/>
  <c r="D12" i="13"/>
  <c r="G12" i="13" s="1"/>
  <c r="D11" i="13"/>
  <c r="G11" i="13" s="1"/>
  <c r="D10" i="13"/>
  <c r="G10" i="13" s="1"/>
  <c r="D9" i="13"/>
  <c r="G9" i="13" s="1"/>
  <c r="C10" i="5"/>
  <c r="C12" i="5"/>
  <c r="C14" i="5"/>
  <c r="C16" i="5"/>
  <c r="C17" i="5"/>
  <c r="C18" i="5"/>
  <c r="C22" i="5"/>
  <c r="C23" i="5"/>
  <c r="C24" i="5"/>
  <c r="C26" i="5"/>
  <c r="C27" i="5"/>
  <c r="C29" i="5"/>
  <c r="C30" i="5"/>
  <c r="C31" i="5"/>
  <c r="C32" i="5"/>
  <c r="C33" i="5"/>
  <c r="C34" i="5"/>
  <c r="C36" i="5"/>
  <c r="E12" i="11"/>
  <c r="H12" i="11" s="1"/>
  <c r="F12" i="11"/>
  <c r="G12" i="11"/>
  <c r="E13" i="11"/>
  <c r="F13" i="11"/>
  <c r="G13" i="11"/>
  <c r="E14" i="11"/>
  <c r="F14" i="11"/>
  <c r="G14" i="11"/>
  <c r="H14" i="11" s="1"/>
  <c r="E15" i="11"/>
  <c r="F15" i="11"/>
  <c r="G15" i="11"/>
  <c r="H15" i="11"/>
  <c r="E16" i="11"/>
  <c r="H16" i="11" s="1"/>
  <c r="F16" i="11"/>
  <c r="G16" i="11"/>
  <c r="E17" i="11"/>
  <c r="F17" i="11"/>
  <c r="G17" i="11"/>
  <c r="E18" i="11"/>
  <c r="F18" i="11"/>
  <c r="G18" i="11"/>
  <c r="H18" i="11"/>
  <c r="E19" i="11"/>
  <c r="F19" i="11"/>
  <c r="G19" i="11"/>
  <c r="E20" i="11"/>
  <c r="F20" i="11"/>
  <c r="G20" i="11"/>
  <c r="H20" i="11"/>
  <c r="E21" i="11"/>
  <c r="F21" i="11"/>
  <c r="G21" i="11"/>
  <c r="H21" i="11"/>
  <c r="E22" i="11"/>
  <c r="F22" i="11"/>
  <c r="G22" i="11"/>
  <c r="H22" i="11"/>
  <c r="E23" i="11"/>
  <c r="F23" i="11"/>
  <c r="G23" i="11"/>
  <c r="D24" i="11"/>
  <c r="S19" i="8" s="1"/>
  <c r="C19" i="8" s="1"/>
  <c r="E24" i="11"/>
  <c r="F24" i="11"/>
  <c r="G24" i="11"/>
  <c r="H24" i="11"/>
  <c r="E25" i="11"/>
  <c r="F25" i="11"/>
  <c r="G25" i="11"/>
  <c r="H25" i="11"/>
  <c r="E26" i="11"/>
  <c r="F26" i="11"/>
  <c r="G26" i="11"/>
  <c r="H26" i="11"/>
  <c r="E27" i="11"/>
  <c r="F27" i="11"/>
  <c r="G27" i="11"/>
  <c r="E28" i="11"/>
  <c r="F28" i="11"/>
  <c r="G28" i="11"/>
  <c r="H28" i="11"/>
  <c r="E29" i="11"/>
  <c r="F29" i="11"/>
  <c r="G29" i="11"/>
  <c r="H29" i="11"/>
  <c r="E30" i="11"/>
  <c r="F30" i="11"/>
  <c r="G30" i="11"/>
  <c r="H30" i="11"/>
  <c r="E31" i="11"/>
  <c r="F31" i="11"/>
  <c r="G31" i="11"/>
  <c r="D32" i="11"/>
  <c r="E32" i="11"/>
  <c r="F32" i="11"/>
  <c r="G32" i="11"/>
  <c r="H32" i="11"/>
  <c r="E33" i="11"/>
  <c r="F33" i="11"/>
  <c r="G33" i="11"/>
  <c r="H33" i="11"/>
  <c r="E34" i="11"/>
  <c r="F34" i="11"/>
  <c r="G34" i="11"/>
  <c r="H34" i="11"/>
  <c r="E35" i="11"/>
  <c r="F35" i="11"/>
  <c r="G35" i="11"/>
  <c r="E36" i="11"/>
  <c r="F36" i="11"/>
  <c r="G36" i="11"/>
  <c r="H36" i="11"/>
  <c r="E37" i="11"/>
  <c r="F37" i="11"/>
  <c r="G37" i="11"/>
  <c r="H37" i="11"/>
  <c r="D38" i="11"/>
  <c r="E38" i="11"/>
  <c r="F38" i="11"/>
  <c r="G38" i="11"/>
  <c r="H38" i="11"/>
  <c r="E39" i="11"/>
  <c r="F39" i="11"/>
  <c r="G39" i="11"/>
  <c r="D40" i="11"/>
  <c r="E40" i="11"/>
  <c r="F40" i="11"/>
  <c r="G40" i="11"/>
  <c r="H40" i="11"/>
  <c r="E6" i="2"/>
  <c r="D10" i="3" s="1"/>
  <c r="D20" i="11" s="1"/>
  <c r="S15" i="8" s="1"/>
  <c r="C13" i="8" s="1"/>
  <c r="E10" i="2"/>
  <c r="D14" i="3" s="1"/>
  <c r="D26" i="11" s="1"/>
  <c r="S21" i="8" s="1"/>
  <c r="C31" i="8" s="1"/>
  <c r="E12" i="2"/>
  <c r="D16" i="3" s="1"/>
  <c r="D16" i="11" s="1"/>
  <c r="E14" i="2"/>
  <c r="D18" i="3" s="1"/>
  <c r="D17" i="11" s="1"/>
  <c r="S12" i="8" s="1"/>
  <c r="C46" i="8" s="1"/>
  <c r="E16" i="2"/>
  <c r="D20" i="3" s="1"/>
  <c r="E17" i="2"/>
  <c r="D21" i="3" s="1"/>
  <c r="D31" i="11" s="1"/>
  <c r="E18" i="2"/>
  <c r="D22" i="3" s="1"/>
  <c r="D21" i="11" s="1"/>
  <c r="S16" i="8" s="1"/>
  <c r="E22" i="2"/>
  <c r="D26" i="3" s="1"/>
  <c r="D35" i="11" s="1"/>
  <c r="E23" i="2"/>
  <c r="D27" i="3" s="1"/>
  <c r="D27" i="11" s="1"/>
  <c r="E24" i="2"/>
  <c r="D28" i="3" s="1"/>
  <c r="D37" i="11" s="1"/>
  <c r="C26" i="2"/>
  <c r="B30" i="3" s="1"/>
  <c r="D26" i="2"/>
  <c r="C30" i="3" s="1"/>
  <c r="E26" i="2"/>
  <c r="D30" i="3" s="1"/>
  <c r="D18" i="11" s="1"/>
  <c r="S13" i="8" s="1"/>
  <c r="C34" i="8" s="1"/>
  <c r="E27" i="2"/>
  <c r="D31" i="3" s="1"/>
  <c r="E29" i="2"/>
  <c r="D33" i="3" s="1"/>
  <c r="D29" i="11" s="1"/>
  <c r="S24" i="8" s="1"/>
  <c r="E30" i="2"/>
  <c r="D34" i="3" s="1"/>
  <c r="D30" i="11" s="1"/>
  <c r="S25" i="8" s="1"/>
  <c r="C44" i="8" s="1"/>
  <c r="E31" i="2"/>
  <c r="D35" i="3" s="1"/>
  <c r="D33" i="11" s="1"/>
  <c r="E32" i="2"/>
  <c r="E33" i="2"/>
  <c r="D36" i="3" s="1"/>
  <c r="E34" i="2"/>
  <c r="E36" i="2"/>
  <c r="D38" i="3" s="1"/>
  <c r="D12" i="4"/>
  <c r="E12" i="4"/>
  <c r="F12" i="4"/>
  <c r="G12" i="4"/>
  <c r="H12" i="4"/>
  <c r="C13" i="4"/>
  <c r="E13" i="4"/>
  <c r="H13" i="4" s="1"/>
  <c r="F13" i="4"/>
  <c r="G13" i="4"/>
  <c r="E14" i="4"/>
  <c r="F14" i="4"/>
  <c r="H14" i="4" s="1"/>
  <c r="G14" i="4"/>
  <c r="E15" i="4"/>
  <c r="H15" i="4" s="1"/>
  <c r="F15" i="4"/>
  <c r="G15" i="4"/>
  <c r="E16" i="4"/>
  <c r="F16" i="4"/>
  <c r="G16" i="4"/>
  <c r="H16" i="4"/>
  <c r="E17" i="4"/>
  <c r="H17" i="4" s="1"/>
  <c r="F17" i="4"/>
  <c r="G17" i="4"/>
  <c r="E18" i="4"/>
  <c r="H18" i="4" s="1"/>
  <c r="F18" i="4"/>
  <c r="G18" i="4"/>
  <c r="B19" i="4"/>
  <c r="C19" i="4"/>
  <c r="E19" i="4"/>
  <c r="H19" i="4" s="1"/>
  <c r="F19" i="4"/>
  <c r="G19" i="4"/>
  <c r="E20" i="4"/>
  <c r="H20" i="4" s="1"/>
  <c r="F20" i="4"/>
  <c r="G20" i="4"/>
  <c r="E21" i="4"/>
  <c r="H21" i="4" s="1"/>
  <c r="F21" i="4"/>
  <c r="G21" i="4"/>
  <c r="E22" i="4"/>
  <c r="H22" i="4" s="1"/>
  <c r="F22" i="4"/>
  <c r="G22" i="4"/>
  <c r="E23" i="4"/>
  <c r="H23" i="4" s="1"/>
  <c r="F23" i="4"/>
  <c r="G23" i="4"/>
  <c r="E24" i="4"/>
  <c r="H24" i="4" s="1"/>
  <c r="F24" i="4"/>
  <c r="G24" i="4"/>
  <c r="E25" i="4"/>
  <c r="H25" i="4" s="1"/>
  <c r="F25" i="4"/>
  <c r="G25" i="4"/>
  <c r="D26" i="4"/>
  <c r="E26" i="4"/>
  <c r="H26" i="4" s="1"/>
  <c r="F26" i="4"/>
  <c r="G26" i="4"/>
  <c r="C27" i="4"/>
  <c r="D27" i="4"/>
  <c r="E27" i="4"/>
  <c r="H27" i="4" s="1"/>
  <c r="F27" i="4"/>
  <c r="G27" i="4"/>
  <c r="D28" i="4"/>
  <c r="E28" i="4"/>
  <c r="H28" i="4" s="1"/>
  <c r="F28" i="4"/>
  <c r="G28" i="4"/>
  <c r="D29" i="4"/>
  <c r="E29" i="4"/>
  <c r="H29" i="4" s="1"/>
  <c r="F29" i="4"/>
  <c r="G29" i="4"/>
  <c r="C30" i="4"/>
  <c r="D30" i="4"/>
  <c r="E30" i="4"/>
  <c r="H30" i="4" s="1"/>
  <c r="F30" i="4"/>
  <c r="G30" i="4"/>
  <c r="D31" i="4"/>
  <c r="E31" i="4"/>
  <c r="H31" i="4" s="1"/>
  <c r="F31" i="4"/>
  <c r="G31" i="4"/>
  <c r="D32" i="4"/>
  <c r="E32" i="4"/>
  <c r="H32" i="4" s="1"/>
  <c r="F32" i="4"/>
  <c r="G32" i="4"/>
  <c r="D33" i="4"/>
  <c r="E33" i="4"/>
  <c r="H33" i="4" s="1"/>
  <c r="F33" i="4"/>
  <c r="G33" i="4"/>
  <c r="I33" i="4"/>
  <c r="D34" i="4"/>
  <c r="E34" i="4"/>
  <c r="H34" i="4" s="1"/>
  <c r="F34" i="4"/>
  <c r="G34" i="4"/>
  <c r="D35" i="4"/>
  <c r="E35" i="4"/>
  <c r="H35" i="4" s="1"/>
  <c r="F35" i="4"/>
  <c r="G35" i="4"/>
  <c r="D36" i="4"/>
  <c r="E36" i="4"/>
  <c r="H36" i="4" s="1"/>
  <c r="I31" i="4" s="1"/>
  <c r="F36" i="4"/>
  <c r="G36" i="4"/>
  <c r="D37" i="4"/>
  <c r="E37" i="4"/>
  <c r="H37" i="4" s="1"/>
  <c r="F37" i="4"/>
  <c r="G37" i="4"/>
  <c r="B38" i="4"/>
  <c r="C38" i="4"/>
  <c r="D38" i="4"/>
  <c r="E38" i="4"/>
  <c r="H38" i="4" s="1"/>
  <c r="F38" i="4"/>
  <c r="G38" i="4"/>
  <c r="B39" i="4"/>
  <c r="C39" i="4"/>
  <c r="D39" i="4"/>
  <c r="E39" i="4"/>
  <c r="H39" i="4" s="1"/>
  <c r="F39" i="4"/>
  <c r="G39" i="4"/>
  <c r="B40" i="4"/>
  <c r="C40" i="4"/>
  <c r="D40" i="4"/>
  <c r="E40" i="4"/>
  <c r="H40" i="4" s="1"/>
  <c r="F40" i="4"/>
  <c r="G40" i="4"/>
  <c r="B41" i="4"/>
  <c r="C41" i="4"/>
  <c r="D41" i="4"/>
  <c r="E41" i="4"/>
  <c r="H41" i="4" s="1"/>
  <c r="F41" i="4"/>
  <c r="G41" i="4"/>
  <c r="B42" i="4"/>
  <c r="C42" i="4"/>
  <c r="D42" i="4"/>
  <c r="E42" i="4"/>
  <c r="H42" i="4" s="1"/>
  <c r="F42" i="4"/>
  <c r="G42" i="4"/>
  <c r="B43" i="4"/>
  <c r="C43" i="4"/>
  <c r="D43" i="4"/>
  <c r="E43" i="4"/>
  <c r="H43" i="4" s="1"/>
  <c r="F43" i="4"/>
  <c r="G43" i="4"/>
  <c r="B44" i="4"/>
  <c r="C44" i="4"/>
  <c r="D44" i="4"/>
  <c r="E44" i="4"/>
  <c r="F44" i="4"/>
  <c r="G44" i="4"/>
  <c r="H44" i="4"/>
  <c r="B45" i="4"/>
  <c r="C45" i="4"/>
  <c r="D45" i="4"/>
  <c r="E45" i="4"/>
  <c r="H45" i="4" s="1"/>
  <c r="F45" i="4"/>
  <c r="G45" i="4"/>
  <c r="B46" i="4"/>
  <c r="C46" i="4"/>
  <c r="D46" i="4"/>
  <c r="E46" i="4"/>
  <c r="F46" i="4"/>
  <c r="G46" i="4"/>
  <c r="H46" i="4"/>
  <c r="B47" i="4"/>
  <c r="C47" i="4"/>
  <c r="D47" i="4"/>
  <c r="E47" i="4"/>
  <c r="H47" i="4" s="1"/>
  <c r="F47" i="4"/>
  <c r="G47" i="4"/>
  <c r="B48" i="4"/>
  <c r="C48" i="4"/>
  <c r="D48" i="4"/>
  <c r="E48" i="4"/>
  <c r="F48" i="4"/>
  <c r="G48" i="4"/>
  <c r="H48" i="4"/>
  <c r="I48" i="4" s="1"/>
  <c r="B49" i="4"/>
  <c r="C49" i="4"/>
  <c r="D49" i="4"/>
  <c r="E49" i="4"/>
  <c r="F49" i="4"/>
  <c r="G49" i="4"/>
  <c r="H49" i="4"/>
  <c r="I49" i="4" s="1"/>
  <c r="B50" i="4"/>
  <c r="C50" i="4"/>
  <c r="D50" i="4"/>
  <c r="E50" i="4"/>
  <c r="F50" i="4"/>
  <c r="G50" i="4"/>
  <c r="H50" i="4"/>
  <c r="I50" i="4" s="1"/>
  <c r="B51" i="4"/>
  <c r="C51" i="4"/>
  <c r="D51" i="4"/>
  <c r="E51" i="4"/>
  <c r="F51" i="4"/>
  <c r="G51" i="4"/>
  <c r="H51" i="4"/>
  <c r="I51" i="4" s="1"/>
  <c r="B52" i="4"/>
  <c r="C52" i="4"/>
  <c r="D52" i="4"/>
  <c r="E52" i="4"/>
  <c r="F52" i="4"/>
  <c r="G52" i="4"/>
  <c r="H52" i="4"/>
  <c r="I52" i="4" s="1"/>
  <c r="B53" i="4"/>
  <c r="C53" i="4"/>
  <c r="D53" i="4"/>
  <c r="E53" i="4"/>
  <c r="F53" i="4"/>
  <c r="G53" i="4"/>
  <c r="H53" i="4"/>
  <c r="I53" i="4" s="1"/>
  <c r="B54" i="4"/>
  <c r="C54" i="4"/>
  <c r="D54" i="4"/>
  <c r="E54" i="4"/>
  <c r="F54" i="4"/>
  <c r="G54" i="4"/>
  <c r="H54" i="4"/>
  <c r="I54" i="4" s="1"/>
  <c r="B55" i="4"/>
  <c r="C55" i="4"/>
  <c r="D55" i="4"/>
  <c r="E55" i="4"/>
  <c r="F55" i="4"/>
  <c r="G55" i="4"/>
  <c r="H55" i="4"/>
  <c r="I55" i="4" s="1"/>
  <c r="B56" i="4"/>
  <c r="C56" i="4"/>
  <c r="D56" i="4"/>
  <c r="E56" i="4"/>
  <c r="F56" i="4"/>
  <c r="G56" i="4"/>
  <c r="H56" i="4"/>
  <c r="I56" i="4" s="1"/>
  <c r="B57" i="4"/>
  <c r="C57" i="4"/>
  <c r="D57" i="4"/>
  <c r="E57" i="4"/>
  <c r="F57" i="4"/>
  <c r="G57" i="4"/>
  <c r="H57" i="4"/>
  <c r="I57" i="4" s="1"/>
  <c r="B58" i="4"/>
  <c r="C58" i="4"/>
  <c r="D58" i="4"/>
  <c r="E58" i="4"/>
  <c r="F58" i="4"/>
  <c r="G58" i="4"/>
  <c r="H58" i="4"/>
  <c r="I58" i="4" s="1"/>
  <c r="B59" i="4"/>
  <c r="C59" i="4"/>
  <c r="D59" i="4"/>
  <c r="E59" i="4"/>
  <c r="F59" i="4"/>
  <c r="G59" i="4"/>
  <c r="H59" i="4"/>
  <c r="I59" i="4" s="1"/>
  <c r="B60" i="4"/>
  <c r="C60" i="4"/>
  <c r="D60" i="4"/>
  <c r="E60" i="4"/>
  <c r="F60" i="4"/>
  <c r="G60" i="4"/>
  <c r="H60" i="4"/>
  <c r="I60" i="4" s="1"/>
  <c r="B61" i="4"/>
  <c r="C61" i="4"/>
  <c r="D61" i="4"/>
  <c r="E61" i="4"/>
  <c r="F61" i="4"/>
  <c r="G61" i="4"/>
  <c r="H61" i="4"/>
  <c r="I61" i="4" s="1"/>
  <c r="B62" i="4"/>
  <c r="C62" i="4"/>
  <c r="D62" i="4"/>
  <c r="E62" i="4"/>
  <c r="F62" i="4"/>
  <c r="G62" i="4"/>
  <c r="H62" i="4"/>
  <c r="I62" i="4" s="1"/>
  <c r="B63" i="4"/>
  <c r="C63" i="4"/>
  <c r="D63" i="4"/>
  <c r="E63" i="4"/>
  <c r="F63" i="4"/>
  <c r="G63" i="4"/>
  <c r="H63" i="4"/>
  <c r="I63" i="4" s="1"/>
  <c r="B64" i="4"/>
  <c r="C64" i="4"/>
  <c r="D64" i="4"/>
  <c r="E64" i="4"/>
  <c r="F64" i="4"/>
  <c r="G64" i="4"/>
  <c r="H64" i="4"/>
  <c r="I64" i="4" s="1"/>
  <c r="C9" i="1"/>
  <c r="D9" i="1"/>
  <c r="C10" i="1"/>
  <c r="B13" i="4" s="1"/>
  <c r="E10" i="1"/>
  <c r="C19" i="5" s="1"/>
  <c r="E19" i="2" s="1"/>
  <c r="D23" i="3" s="1"/>
  <c r="D22" i="11" s="1"/>
  <c r="S17" i="8" s="1"/>
  <c r="C49" i="8" s="1"/>
  <c r="C11" i="1"/>
  <c r="B14" i="4" s="1"/>
  <c r="D11" i="1"/>
  <c r="C14" i="4" s="1"/>
  <c r="E11" i="1"/>
  <c r="C11" i="5" s="1"/>
  <c r="E11" i="2" s="1"/>
  <c r="D15" i="3" s="1"/>
  <c r="D34" i="11" s="1"/>
  <c r="S29" i="8" s="1"/>
  <c r="C38" i="8" s="1"/>
  <c r="C12" i="1"/>
  <c r="B15" i="4" s="1"/>
  <c r="D12" i="1"/>
  <c r="C15" i="4" s="1"/>
  <c r="E12" i="1"/>
  <c r="C7" i="5" s="1"/>
  <c r="E7" i="2" s="1"/>
  <c r="D11" i="3" s="1"/>
  <c r="D13" i="11" s="1"/>
  <c r="S8" i="8" s="1"/>
  <c r="C28" i="8" s="1"/>
  <c r="C13" i="1"/>
  <c r="B16" i="4" s="1"/>
  <c r="D13" i="1"/>
  <c r="C16" i="4" s="1"/>
  <c r="E13" i="1"/>
  <c r="D16" i="4" s="1"/>
  <c r="C14" i="1"/>
  <c r="B17" i="4" s="1"/>
  <c r="D14" i="1"/>
  <c r="C17" i="4" s="1"/>
  <c r="E14" i="1"/>
  <c r="C6" i="5" s="1"/>
  <c r="C15" i="1"/>
  <c r="B18" i="4" s="1"/>
  <c r="D15" i="1"/>
  <c r="C18" i="4" s="1"/>
  <c r="E15" i="1"/>
  <c r="C35" i="5" s="1"/>
  <c r="E35" i="2" s="1"/>
  <c r="D37" i="3" s="1"/>
  <c r="D36" i="11" s="1"/>
  <c r="S31" i="8" s="1"/>
  <c r="C11" i="8" s="1"/>
  <c r="E16" i="1"/>
  <c r="C9" i="5" s="1"/>
  <c r="E9" i="2" s="1"/>
  <c r="D13" i="3" s="1"/>
  <c r="D15" i="11" s="1"/>
  <c r="S10" i="8" s="1"/>
  <c r="C16" i="8" s="1"/>
  <c r="C17" i="1"/>
  <c r="B20" i="4" s="1"/>
  <c r="D17" i="1"/>
  <c r="C20" i="4" s="1"/>
  <c r="E17" i="1"/>
  <c r="C21" i="5" s="1"/>
  <c r="E21" i="2" s="1"/>
  <c r="D25" i="3" s="1"/>
  <c r="D12" i="11" s="1"/>
  <c r="S7" i="8" s="1"/>
  <c r="C4" i="8" s="1"/>
  <c r="C18" i="1"/>
  <c r="B21" i="4" s="1"/>
  <c r="D18" i="1"/>
  <c r="C21" i="4" s="1"/>
  <c r="E18" i="1"/>
  <c r="C8" i="5" s="1"/>
  <c r="E8" i="2" s="1"/>
  <c r="D12" i="3" s="1"/>
  <c r="D19" i="11" s="1"/>
  <c r="S14" i="8" s="1"/>
  <c r="C10" i="8" s="1"/>
  <c r="C19" i="1"/>
  <c r="B22" i="4" s="1"/>
  <c r="D19" i="1"/>
  <c r="C22" i="4" s="1"/>
  <c r="E19" i="1"/>
  <c r="C20" i="1"/>
  <c r="B23" i="4" s="1"/>
  <c r="D20" i="1"/>
  <c r="C23" i="4" s="1"/>
  <c r="E20" i="1"/>
  <c r="C25" i="5" s="1"/>
  <c r="E25" i="2" s="1"/>
  <c r="D29" i="3" s="1"/>
  <c r="D23" i="11" s="1"/>
  <c r="S18" i="8" s="1"/>
  <c r="C25" i="8" s="1"/>
  <c r="C21" i="1"/>
  <c r="B24" i="4" s="1"/>
  <c r="D21" i="1"/>
  <c r="C24" i="4" s="1"/>
  <c r="E21" i="1"/>
  <c r="C15" i="5" s="1"/>
  <c r="E15" i="2" s="1"/>
  <c r="D19" i="3" s="1"/>
  <c r="D39" i="11" s="1"/>
  <c r="C22" i="1"/>
  <c r="B25" i="4" s="1"/>
  <c r="D22" i="1"/>
  <c r="C25" i="4" s="1"/>
  <c r="E22" i="1"/>
  <c r="C20" i="5" s="1"/>
  <c r="E20" i="2" s="1"/>
  <c r="D24" i="3" s="1"/>
  <c r="D28" i="11" s="1"/>
  <c r="S23" i="8" s="1"/>
  <c r="C8" i="8" s="1"/>
  <c r="C23" i="1"/>
  <c r="B26" i="4" s="1"/>
  <c r="D23" i="1"/>
  <c r="C26" i="4" s="1"/>
  <c r="C24" i="1"/>
  <c r="B27" i="4" s="1"/>
  <c r="C25" i="1"/>
  <c r="B28" i="4" s="1"/>
  <c r="D25" i="1"/>
  <c r="C28" i="4" s="1"/>
  <c r="C26" i="1"/>
  <c r="B29" i="4" s="1"/>
  <c r="D26" i="1"/>
  <c r="C29" i="4" s="1"/>
  <c r="C27" i="1"/>
  <c r="B30" i="4" s="1"/>
  <c r="C28" i="1"/>
  <c r="B31" i="4" s="1"/>
  <c r="D28" i="1"/>
  <c r="C31" i="4" s="1"/>
  <c r="C29" i="1"/>
  <c r="B32" i="4" s="1"/>
  <c r="D29" i="1"/>
  <c r="C32" i="4" s="1"/>
  <c r="C30" i="1"/>
  <c r="B33" i="4" s="1"/>
  <c r="D30" i="1"/>
  <c r="C33" i="4" s="1"/>
  <c r="C31" i="1"/>
  <c r="B34" i="4" s="1"/>
  <c r="D31" i="1"/>
  <c r="C34" i="4" s="1"/>
  <c r="C32" i="1"/>
  <c r="B35" i="4" s="1"/>
  <c r="D32" i="1"/>
  <c r="C35" i="4" s="1"/>
  <c r="C33" i="1"/>
  <c r="B36" i="4" s="1"/>
  <c r="D33" i="1"/>
  <c r="C36" i="4" s="1"/>
  <c r="C34" i="1"/>
  <c r="B37" i="4" s="1"/>
  <c r="D34" i="1"/>
  <c r="C37" i="4" s="1"/>
  <c r="C5" i="8"/>
  <c r="S11" i="8"/>
  <c r="C22" i="8" s="1"/>
  <c r="S22" i="8"/>
  <c r="C7" i="8" s="1"/>
  <c r="S26" i="8"/>
  <c r="C20" i="8" s="1"/>
  <c r="S27" i="8"/>
  <c r="C26" i="8" s="1"/>
  <c r="S28" i="8"/>
  <c r="S30" i="8"/>
  <c r="C14" i="8" s="1"/>
  <c r="C32" i="8"/>
  <c r="S32" i="8"/>
  <c r="S33" i="8"/>
  <c r="B34" i="8"/>
  <c r="S34" i="8"/>
  <c r="C23" i="8" s="1"/>
  <c r="C35" i="8"/>
  <c r="S35" i="8"/>
  <c r="C17" i="8" s="1"/>
  <c r="C37" i="8"/>
  <c r="B29" i="8"/>
  <c r="C29" i="8"/>
  <c r="B5" i="8"/>
  <c r="B41" i="8"/>
  <c r="C41" i="8"/>
  <c r="C47" i="8"/>
  <c r="C50" i="8"/>
  <c r="E7" i="5" l="1"/>
  <c r="D7" i="2" s="1"/>
  <c r="C11" i="3" s="1"/>
  <c r="C13" i="11" s="1"/>
  <c r="B28" i="8" s="1"/>
  <c r="E30" i="8" s="1"/>
  <c r="D11" i="5"/>
  <c r="C11" i="2" s="1"/>
  <c r="B15" i="3" s="1"/>
  <c r="B34" i="11" s="1"/>
  <c r="E22" i="5"/>
  <c r="D22" i="2" s="1"/>
  <c r="C26" i="3" s="1"/>
  <c r="C35" i="11" s="1"/>
  <c r="B14" i="8" s="1"/>
  <c r="D25" i="5"/>
  <c r="C25" i="2" s="1"/>
  <c r="B29" i="3" s="1"/>
  <c r="B23" i="11" s="1"/>
  <c r="E35" i="5"/>
  <c r="D35" i="2" s="1"/>
  <c r="C37" i="3" s="1"/>
  <c r="C36" i="11" s="1"/>
  <c r="B11" i="8" s="1"/>
  <c r="E11" i="5"/>
  <c r="D11" i="2" s="1"/>
  <c r="C15" i="3" s="1"/>
  <c r="C34" i="11" s="1"/>
  <c r="B38" i="8" s="1"/>
  <c r="E24" i="5"/>
  <c r="D24" i="2" s="1"/>
  <c r="C28" i="3" s="1"/>
  <c r="C37" i="11" s="1"/>
  <c r="B35" i="8" s="1"/>
  <c r="D16" i="5"/>
  <c r="C16" i="2" s="1"/>
  <c r="B20" i="3" s="1"/>
  <c r="D8" i="5"/>
  <c r="C8" i="2" s="1"/>
  <c r="B12" i="3" s="1"/>
  <c r="B19" i="11" s="1"/>
  <c r="E13" i="5"/>
  <c r="D13" i="2" s="1"/>
  <c r="C17" i="3" s="1"/>
  <c r="C14" i="11" s="1"/>
  <c r="B40" i="8" s="1"/>
  <c r="E42" i="8" s="1"/>
  <c r="I35" i="4"/>
  <c r="I28" i="4"/>
  <c r="I25" i="4"/>
  <c r="I24" i="4"/>
  <c r="I23" i="4"/>
  <c r="I22" i="4"/>
  <c r="I21" i="4"/>
  <c r="I20" i="4"/>
  <c r="I19" i="4"/>
  <c r="E29" i="5"/>
  <c r="D29" i="2" s="1"/>
  <c r="C33" i="3" s="1"/>
  <c r="C29" i="11" s="1"/>
  <c r="B32" i="8" s="1"/>
  <c r="D14" i="5"/>
  <c r="C14" i="2" s="1"/>
  <c r="B18" i="3" s="1"/>
  <c r="E15" i="5"/>
  <c r="D15" i="2" s="1"/>
  <c r="C19" i="3" s="1"/>
  <c r="C39" i="11" s="1"/>
  <c r="B23" i="8" s="1"/>
  <c r="E21" i="5"/>
  <c r="D21" i="2" s="1"/>
  <c r="C25" i="3" s="1"/>
  <c r="C12" i="11" s="1"/>
  <c r="B4" i="8" s="1"/>
  <c r="E6" i="8" s="1"/>
  <c r="D6" i="5"/>
  <c r="C6" i="2" s="1"/>
  <c r="B10" i="3" s="1"/>
  <c r="B20" i="11" s="1"/>
  <c r="I37" i="4"/>
  <c r="E17" i="5"/>
  <c r="D17" i="2" s="1"/>
  <c r="C21" i="3" s="1"/>
  <c r="C31" i="11" s="1"/>
  <c r="B20" i="8" s="1"/>
  <c r="E34" i="5"/>
  <c r="D34" i="2" s="1"/>
  <c r="E12" i="5"/>
  <c r="D12" i="2" s="1"/>
  <c r="C16" i="3" s="1"/>
  <c r="C16" i="11" s="1"/>
  <c r="B22" i="8" s="1"/>
  <c r="E31" i="5"/>
  <c r="D31" i="2" s="1"/>
  <c r="C35" i="3" s="1"/>
  <c r="C33" i="11" s="1"/>
  <c r="B50" i="8" s="1"/>
  <c r="D20" i="5"/>
  <c r="C20" i="2" s="1"/>
  <c r="B24" i="3" s="1"/>
  <c r="B28" i="11" s="1"/>
  <c r="E28" i="5"/>
  <c r="D28" i="2" s="1"/>
  <c r="C32" i="3" s="1"/>
  <c r="C25" i="11" s="1"/>
  <c r="B43" i="8" s="1"/>
  <c r="D7" i="5"/>
  <c r="C7" i="2" s="1"/>
  <c r="B11" i="3" s="1"/>
  <c r="B13" i="11" s="1"/>
  <c r="I39" i="4"/>
  <c r="D17" i="5"/>
  <c r="C17" i="2" s="1"/>
  <c r="B21" i="3" s="1"/>
  <c r="B31" i="11" s="1"/>
  <c r="D24" i="5"/>
  <c r="C24" i="2" s="1"/>
  <c r="B28" i="3" s="1"/>
  <c r="B37" i="11" s="1"/>
  <c r="D34" i="5"/>
  <c r="C34" i="2" s="1"/>
  <c r="D12" i="5"/>
  <c r="C12" i="2" s="1"/>
  <c r="B16" i="3" s="1"/>
  <c r="B16" i="11" s="1"/>
  <c r="E14" i="5"/>
  <c r="D14" i="2" s="1"/>
  <c r="C18" i="3" s="1"/>
  <c r="B46" i="8" s="1"/>
  <c r="D31" i="5"/>
  <c r="C31" i="2" s="1"/>
  <c r="B35" i="3" s="1"/>
  <c r="B33" i="11" s="1"/>
  <c r="E25" i="5"/>
  <c r="D25" i="2" s="1"/>
  <c r="C29" i="3" s="1"/>
  <c r="C23" i="11" s="1"/>
  <c r="B25" i="8" s="1"/>
  <c r="D28" i="5"/>
  <c r="C28" i="2" s="1"/>
  <c r="B32" i="3" s="1"/>
  <c r="B25" i="11" s="1"/>
  <c r="E6" i="5"/>
  <c r="D13" i="5"/>
  <c r="C13" i="2" s="1"/>
  <c r="B17" i="3" s="1"/>
  <c r="B14" i="11" s="1"/>
  <c r="D19" i="5"/>
  <c r="C19" i="2" s="1"/>
  <c r="B23" i="3" s="1"/>
  <c r="B22" i="11" s="1"/>
  <c r="I40" i="4"/>
  <c r="I34" i="4"/>
  <c r="I30" i="4"/>
  <c r="I27" i="4"/>
  <c r="I18" i="4"/>
  <c r="I17" i="4"/>
  <c r="E10" i="5"/>
  <c r="D10" i="2" s="1"/>
  <c r="C14" i="3" s="1"/>
  <c r="B31" i="8" s="1"/>
  <c r="D30" i="5"/>
  <c r="C30" i="2" s="1"/>
  <c r="B34" i="3" s="1"/>
  <c r="B30" i="11" s="1"/>
  <c r="I41" i="4"/>
  <c r="D10" i="5"/>
  <c r="C10" i="2" s="1"/>
  <c r="B14" i="3" s="1"/>
  <c r="D29" i="5"/>
  <c r="C29" i="2" s="1"/>
  <c r="B33" i="3" s="1"/>
  <c r="B29" i="11" s="1"/>
  <c r="D22" i="5"/>
  <c r="C22" i="2" s="1"/>
  <c r="B26" i="3" s="1"/>
  <c r="B35" i="11" s="1"/>
  <c r="E16" i="5"/>
  <c r="D16" i="2" s="1"/>
  <c r="C20" i="3" s="1"/>
  <c r="B47" i="8" s="1"/>
  <c r="D18" i="5"/>
  <c r="C18" i="2" s="1"/>
  <c r="B22" i="3" s="1"/>
  <c r="B21" i="11" s="1"/>
  <c r="E20" i="5"/>
  <c r="D20" i="2" s="1"/>
  <c r="C24" i="3" s="1"/>
  <c r="C28" i="11" s="1"/>
  <c r="B8" i="8" s="1"/>
  <c r="D15" i="5"/>
  <c r="C15" i="2" s="1"/>
  <c r="B19" i="3" s="1"/>
  <c r="B39" i="11" s="1"/>
  <c r="C28" i="5"/>
  <c r="E28" i="2" s="1"/>
  <c r="D32" i="3" s="1"/>
  <c r="D25" i="11" s="1"/>
  <c r="S20" i="8" s="1"/>
  <c r="C43" i="8" s="1"/>
  <c r="D22" i="4"/>
  <c r="E8" i="5"/>
  <c r="D8" i="2" s="1"/>
  <c r="C12" i="3" s="1"/>
  <c r="C19" i="11" s="1"/>
  <c r="B10" i="8" s="1"/>
  <c r="D21" i="5"/>
  <c r="C21" i="2" s="1"/>
  <c r="B25" i="3" s="1"/>
  <c r="B12" i="11" s="1"/>
  <c r="D35" i="5"/>
  <c r="C35" i="2" s="1"/>
  <c r="B37" i="3" s="1"/>
  <c r="B36" i="11" s="1"/>
  <c r="C13" i="5"/>
  <c r="E13" i="2" s="1"/>
  <c r="D17" i="3" s="1"/>
  <c r="D14" i="11" s="1"/>
  <c r="S9" i="8" s="1"/>
  <c r="C40" i="8" s="1"/>
  <c r="I42" i="4"/>
  <c r="I38" i="4"/>
  <c r="I36" i="4"/>
  <c r="I32" i="4"/>
  <c r="I29" i="4"/>
  <c r="I26" i="4"/>
  <c r="D25" i="4"/>
  <c r="D24" i="4"/>
  <c r="D23" i="4"/>
  <c r="D21" i="4"/>
  <c r="D20" i="4"/>
  <c r="D19" i="4"/>
  <c r="D18" i="4"/>
  <c r="D17" i="4"/>
  <c r="D13" i="4"/>
  <c r="H39" i="11"/>
  <c r="H35" i="11"/>
  <c r="H31" i="11"/>
  <c r="H27" i="11"/>
  <c r="H23" i="11"/>
  <c r="H19" i="11"/>
  <c r="E36" i="5"/>
  <c r="D36" i="2" s="1"/>
  <c r="C38" i="3" s="1"/>
  <c r="C32" i="11" s="1"/>
  <c r="B26" i="8" s="1"/>
  <c r="E32" i="5"/>
  <c r="D32" i="2" s="1"/>
  <c r="E33" i="5"/>
  <c r="D33" i="2" s="1"/>
  <c r="C36" i="3" s="1"/>
  <c r="C40" i="11" s="1"/>
  <c r="B17" i="8" s="1"/>
  <c r="E27" i="5"/>
  <c r="D27" i="2" s="1"/>
  <c r="C31" i="3" s="1"/>
  <c r="C24" i="11" s="1"/>
  <c r="B19" i="8" s="1"/>
  <c r="E23" i="5"/>
  <c r="D23" i="2" s="1"/>
  <c r="C27" i="3" s="1"/>
  <c r="C27" i="11" s="1"/>
  <c r="B7" i="8" s="1"/>
  <c r="E30" i="5"/>
  <c r="D30" i="2" s="1"/>
  <c r="C34" i="3" s="1"/>
  <c r="C30" i="11" s="1"/>
  <c r="B44" i="8" s="1"/>
  <c r="E18" i="5"/>
  <c r="D18" i="2" s="1"/>
  <c r="C22" i="3" s="1"/>
  <c r="C21" i="11" s="1"/>
  <c r="B37" i="8" s="1"/>
  <c r="E9" i="5"/>
  <c r="D9" i="2" s="1"/>
  <c r="C13" i="3" s="1"/>
  <c r="C15" i="11" s="1"/>
  <c r="B16" i="8" s="1"/>
  <c r="D14" i="4"/>
  <c r="E19" i="5"/>
  <c r="D19" i="2" s="1"/>
  <c r="C23" i="3" s="1"/>
  <c r="C22" i="11" s="1"/>
  <c r="B49" i="8" s="1"/>
  <c r="D36" i="5"/>
  <c r="C36" i="2" s="1"/>
  <c r="B38" i="3" s="1"/>
  <c r="B32" i="11" s="1"/>
  <c r="D32" i="5"/>
  <c r="C32" i="2" s="1"/>
  <c r="D33" i="5"/>
  <c r="C33" i="2" s="1"/>
  <c r="B36" i="3" s="1"/>
  <c r="B40" i="11" s="1"/>
  <c r="D27" i="5"/>
  <c r="C27" i="2" s="1"/>
  <c r="B31" i="3" s="1"/>
  <c r="B24" i="11" s="1"/>
  <c r="D23" i="5"/>
  <c r="C23" i="2" s="1"/>
  <c r="B27" i="3" s="1"/>
  <c r="B27" i="11" s="1"/>
  <c r="D9" i="5"/>
  <c r="C9" i="2" s="1"/>
  <c r="B13" i="3" s="1"/>
  <c r="B15" i="11" s="1"/>
  <c r="D15" i="4"/>
  <c r="H17" i="11"/>
  <c r="H13" i="11"/>
  <c r="D6" i="2" l="1"/>
  <c r="C10" i="3" s="1"/>
  <c r="C20" i="11" s="1"/>
  <c r="B13" i="8" s="1"/>
  <c r="C12" i="4"/>
</calcChain>
</file>

<file path=xl/sharedStrings.xml><?xml version="1.0" encoding="utf-8"?>
<sst xmlns="http://schemas.openxmlformats.org/spreadsheetml/2006/main" count="282" uniqueCount="116">
  <si>
    <t>REGISTRATION</t>
  </si>
  <si>
    <t>LIETUVOS DRIFTO SEMI-PRO 4 ETAPAS</t>
  </si>
  <si>
    <t>No</t>
  </si>
  <si>
    <t>Name Surname</t>
  </si>
  <si>
    <t>Car</t>
  </si>
  <si>
    <t>Start No</t>
  </si>
  <si>
    <t>Pečiukonis</t>
  </si>
  <si>
    <t>Deimantė</t>
  </si>
  <si>
    <t>Radzevičiūtė</t>
  </si>
  <si>
    <t>Čaplikas</t>
  </si>
  <si>
    <t>Šliumpa</t>
  </si>
  <si>
    <t>Julius</t>
  </si>
  <si>
    <t>Mockevičius</t>
  </si>
  <si>
    <t>Andrius</t>
  </si>
  <si>
    <t>Surplys</t>
  </si>
  <si>
    <t>Andrėj</t>
  </si>
  <si>
    <t>Osačij</t>
  </si>
  <si>
    <t>Marius</t>
  </si>
  <si>
    <t>Klimas</t>
  </si>
  <si>
    <t>Tomas</t>
  </si>
  <si>
    <t>Liutkevičius</t>
  </si>
  <si>
    <t xml:space="preserve">Name </t>
  </si>
  <si>
    <t>Surname</t>
  </si>
  <si>
    <t>1 RUN</t>
  </si>
  <si>
    <t>2 RUN</t>
  </si>
  <si>
    <t>3 RUN</t>
  </si>
  <si>
    <t>NOTES</t>
  </si>
  <si>
    <t>QUALIFICATION</t>
  </si>
  <si>
    <t>Levickas</t>
  </si>
  <si>
    <t>Kulvinskas</t>
  </si>
  <si>
    <t>Kelpša</t>
  </si>
  <si>
    <t>QUALIFICATION RESULTS</t>
  </si>
  <si>
    <t>1 JUDGE</t>
  </si>
  <si>
    <t>Gerb. Levickas Gediminas</t>
  </si>
  <si>
    <t>2 JUDGE</t>
  </si>
  <si>
    <t>Gerb. Mantas Kulvinskas</t>
  </si>
  <si>
    <t>3 JUDGE</t>
  </si>
  <si>
    <t>Gerb. Kęstutis Kelpša</t>
  </si>
  <si>
    <t>SaRt No</t>
  </si>
  <si>
    <t>RUN 1</t>
  </si>
  <si>
    <t>RUN 2</t>
  </si>
  <si>
    <t>RUN 3</t>
  </si>
  <si>
    <t>FINAL</t>
  </si>
  <si>
    <t>Tadas Gvozdas</t>
  </si>
  <si>
    <t>NAME</t>
  </si>
  <si>
    <t>SURNAME</t>
  </si>
  <si>
    <t xml:space="preserve">Tadas </t>
  </si>
  <si>
    <t>Gvozdas</t>
  </si>
  <si>
    <t>TOP 16</t>
  </si>
  <si>
    <t>Qvl
no</t>
  </si>
  <si>
    <t>NAME/CAR/COLOR</t>
  </si>
  <si>
    <t>1 pair</t>
  </si>
  <si>
    <t>TOP 8</t>
  </si>
  <si>
    <t>2 pair</t>
  </si>
  <si>
    <t>QUALIFICATION REZULTS</t>
  </si>
  <si>
    <t xml:space="preserve"> No</t>
  </si>
  <si>
    <t>TOP 4</t>
  </si>
  <si>
    <t>3 pair</t>
  </si>
  <si>
    <t>4 pair</t>
  </si>
  <si>
    <t>5 pair</t>
  </si>
  <si>
    <t>3 &amp; 4 places</t>
  </si>
  <si>
    <t>6 pair</t>
  </si>
  <si>
    <t>7 pair</t>
  </si>
  <si>
    <t>8 pair</t>
  </si>
  <si>
    <t>TOP 32</t>
  </si>
  <si>
    <t>9 pair</t>
  </si>
  <si>
    <t>10 pair</t>
  </si>
  <si>
    <t>FINAL  STANDING</t>
  </si>
  <si>
    <t>11 pair</t>
  </si>
  <si>
    <t>12 pair</t>
  </si>
  <si>
    <t>13 pair</t>
  </si>
  <si>
    <t>14 pair</t>
  </si>
  <si>
    <t>15 pair</t>
  </si>
  <si>
    <t>16 pair</t>
  </si>
  <si>
    <t>Tadas</t>
  </si>
  <si>
    <t>Rimkus</t>
  </si>
  <si>
    <t>Lisovski</t>
  </si>
  <si>
    <t>Šiurplys</t>
  </si>
  <si>
    <t>Žilys</t>
  </si>
  <si>
    <t>Martynov</t>
  </si>
  <si>
    <t>Poška</t>
  </si>
  <si>
    <t>Bliujus</t>
  </si>
  <si>
    <t>Baciuška</t>
  </si>
  <si>
    <t>Dyburis</t>
  </si>
  <si>
    <t>LIETUVOS DRIFTO SEMI-PRO 5 ETAPAS, DRUSKININKAI</t>
  </si>
  <si>
    <t>Laurinkus</t>
  </si>
  <si>
    <t>Kvietkauskas</t>
  </si>
  <si>
    <t>Lisovskij</t>
  </si>
  <si>
    <t>T. Bliujus</t>
  </si>
  <si>
    <t>E. Bliujus</t>
  </si>
  <si>
    <t>Janeika</t>
  </si>
  <si>
    <t>Jurčiukonis</t>
  </si>
  <si>
    <t>Stundžia</t>
  </si>
  <si>
    <t>Adomaitis</t>
  </si>
  <si>
    <t>Vaišvilas</t>
  </si>
  <si>
    <t>Bieliauskas</t>
  </si>
  <si>
    <t>Maslauskas</t>
  </si>
  <si>
    <t>Zabulionis</t>
  </si>
  <si>
    <t>Kolesnikovas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</si>
  <si>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</si>
  <si>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</si>
  <si>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</si>
  <si>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</si>
  <si>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</si>
  <si>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</si>
  <si>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</si>
  <si>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3</t>
  </si>
  <si>
    <t>4</t>
  </si>
  <si>
    <t>5-8</t>
  </si>
  <si>
    <t>9-16</t>
  </si>
  <si>
    <t>17-32</t>
  </si>
  <si>
    <t>Overall</t>
  </si>
  <si>
    <t>Laisvūnas</t>
  </si>
  <si>
    <t>Giedrius</t>
  </si>
  <si>
    <t>Stundzia</t>
  </si>
  <si>
    <t>T.Bliujus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</si>
</sst>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TEISINGAI&quot;;&quot;TEISINGAI&quot;;&quot;NETEISINGAI&quot;"/>
  </numFmts>
  <fonts count="32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5"/>
      <color indexed="8"/>
      <name val="Calibri"/>
      <family val="2"/>
      <charset val="1"/>
    </font>
    <font>
      <b/>
      <sz val="15"/>
      <color indexed="8"/>
      <name val="Calibri"/>
      <family val="2"/>
      <charset val="1"/>
    </font>
    <font>
      <sz val="15"/>
      <color indexed="10"/>
      <name val="Calibri"/>
      <family val="2"/>
      <charset val="1"/>
    </font>
    <font>
      <sz val="15"/>
      <name val="Calibri"/>
      <family val="2"/>
      <charset val="1"/>
    </font>
    <font>
      <b/>
      <sz val="15"/>
      <name val="Calibri"/>
      <family val="2"/>
      <charset val="1"/>
    </font>
    <font>
      <b/>
      <sz val="12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"/>
    </font>
    <font>
      <sz val="16"/>
      <color indexed="10"/>
      <name val="Calibri"/>
      <family val="2"/>
      <charset val="186"/>
    </font>
    <font>
      <b/>
      <sz val="15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5"/>
      <color indexed="8"/>
      <name val="Calibri"/>
      <family val="2"/>
    </font>
    <font>
      <b/>
      <sz val="14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2"/>
      <color indexed="8"/>
      <name val="Calibri"/>
      <family val="2"/>
      <charset val="1"/>
    </font>
    <font>
      <b/>
      <sz val="13"/>
      <name val="Arial"/>
      <family val="2"/>
      <charset val="186"/>
    </font>
    <font>
      <b/>
      <sz val="10"/>
      <name val="Arial"/>
      <family val="2"/>
      <charset val="186"/>
    </font>
    <font>
      <b/>
      <sz val="14"/>
      <name val="Arial"/>
      <family val="2"/>
      <charset val="186"/>
    </font>
    <font>
      <b/>
      <sz val="13"/>
      <color indexed="8"/>
      <name val="Calibri"/>
      <family val="2"/>
      <charset val="186"/>
    </font>
    <font>
      <b/>
      <sz val="8"/>
      <name val="Arial"/>
      <family val="2"/>
      <charset val="186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3"/>
      <color indexed="8"/>
      <name val="Calibri"/>
      <family val="2"/>
      <charset val="1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27" fillId="0" borderId="0"/>
  </cellStyleXfs>
  <cellXfs count="16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Border="1" applyAlignment="1">
      <alignment horizontal="left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7" fillId="0" borderId="0" xfId="1" applyFont="1" applyAlignment="1">
      <alignment horizontal="center"/>
    </xf>
    <xf numFmtId="2" fontId="1" fillId="0" borderId="0" xfId="1" applyNumberFormat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9" fillId="0" borderId="2" xfId="1" applyFont="1" applyFill="1" applyBorder="1" applyAlignment="1">
      <alignment horizontal="center"/>
    </xf>
    <xf numFmtId="2" fontId="1" fillId="0" borderId="2" xfId="1" applyNumberFormat="1" applyFont="1" applyFill="1" applyBorder="1" applyAlignment="1">
      <alignment horizontal="center"/>
    </xf>
    <xf numFmtId="0" fontId="10" fillId="0" borderId="0" xfId="1" applyFont="1"/>
    <xf numFmtId="0" fontId="1" fillId="0" borderId="2" xfId="1" applyBorder="1" applyAlignment="1">
      <alignment horizontal="left"/>
    </xf>
    <xf numFmtId="0" fontId="11" fillId="0" borderId="2" xfId="1" applyFont="1" applyBorder="1" applyAlignment="1">
      <alignment horizontal="center"/>
    </xf>
    <xf numFmtId="0" fontId="1" fillId="0" borderId="2" xfId="1" applyBorder="1" applyAlignment="1">
      <alignment horizontal="center"/>
    </xf>
    <xf numFmtId="2" fontId="1" fillId="0" borderId="2" xfId="1" applyNumberFormat="1" applyBorder="1" applyAlignment="1">
      <alignment horizontal="center"/>
    </xf>
    <xf numFmtId="0" fontId="12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Font="1" applyBorder="1" applyAlignment="1"/>
    <xf numFmtId="0" fontId="12" fillId="0" borderId="0" xfId="1" applyFont="1" applyBorder="1" applyAlignment="1"/>
    <xf numFmtId="0" fontId="15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Border="1" applyAlignment="1">
      <alignment horizontal="left"/>
    </xf>
    <xf numFmtId="0" fontId="7" fillId="0" borderId="5" xfId="1" applyFon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6" xfId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0" xfId="1" applyFill="1"/>
    <xf numFmtId="0" fontId="0" fillId="0" borderId="0" xfId="0" applyFill="1"/>
    <xf numFmtId="0" fontId="17" fillId="0" borderId="0" xfId="1" applyFont="1"/>
    <xf numFmtId="0" fontId="1" fillId="0" borderId="0" xfId="1" applyFont="1"/>
    <xf numFmtId="0" fontId="12" fillId="0" borderId="0" xfId="1" applyFont="1"/>
    <xf numFmtId="0" fontId="1" fillId="0" borderId="5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2" fontId="1" fillId="0" borderId="1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1" applyFont="1" applyAlignment="1">
      <alignment horizontal="center" wrapText="1"/>
    </xf>
    <xf numFmtId="0" fontId="23" fillId="0" borderId="0" xfId="0" applyFont="1" applyAlignment="1">
      <alignment horizontal="center"/>
    </xf>
    <xf numFmtId="0" fontId="1" fillId="0" borderId="0" xfId="1" applyBorder="1"/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" fillId="0" borderId="1" xfId="1" applyFont="1" applyFill="1" applyBorder="1"/>
    <xf numFmtId="0" fontId="9" fillId="0" borderId="0" xfId="1" applyFont="1" applyFill="1" applyAlignment="1">
      <alignment horizontal="center"/>
    </xf>
    <xf numFmtId="0" fontId="7" fillId="0" borderId="0" xfId="1" applyFont="1"/>
    <xf numFmtId="0" fontId="9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9" fillId="0" borderId="0" xfId="1" applyFont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0" xfId="1" applyFont="1" applyBorder="1"/>
    <xf numFmtId="0" fontId="1" fillId="0" borderId="0" xfId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12" xfId="1" applyFont="1" applyFill="1" applyBorder="1"/>
    <xf numFmtId="0" fontId="1" fillId="0" borderId="13" xfId="1" applyFont="1" applyFill="1" applyBorder="1"/>
    <xf numFmtId="0" fontId="8" fillId="0" borderId="0" xfId="1" applyFont="1" applyBorder="1"/>
    <xf numFmtId="0" fontId="9" fillId="0" borderId="5" xfId="1" applyFont="1" applyBorder="1" applyAlignment="1">
      <alignment horizontal="center"/>
    </xf>
    <xf numFmtId="0" fontId="8" fillId="0" borderId="0" xfId="1" applyFont="1"/>
    <xf numFmtId="0" fontId="1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1" xfId="1" applyFont="1" applyFill="1" applyBorder="1"/>
    <xf numFmtId="0" fontId="8" fillId="0" borderId="0" xfId="1" applyFont="1" applyFill="1" applyAlignment="1">
      <alignment horizontal="center"/>
    </xf>
    <xf numFmtId="0" fontId="18" fillId="0" borderId="0" xfId="1" applyFont="1" applyAlignment="1">
      <alignment horizontal="center"/>
    </xf>
    <xf numFmtId="0" fontId="0" fillId="0" borderId="1" xfId="0" applyFont="1" applyBorder="1"/>
    <xf numFmtId="0" fontId="8" fillId="0" borderId="0" xfId="1" applyFont="1" applyFill="1" applyBorder="1" applyAlignment="1">
      <alignment horizontal="center"/>
    </xf>
    <xf numFmtId="0" fontId="8" fillId="0" borderId="0" xfId="1" applyFont="1" applyFill="1"/>
    <xf numFmtId="0" fontId="1" fillId="0" borderId="1" xfId="1" applyBorder="1"/>
    <xf numFmtId="0" fontId="1" fillId="0" borderId="14" xfId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1" applyNumberFormat="1" applyFont="1" applyBorder="1" applyAlignment="1">
      <alignment horizontal="center" vertical="center"/>
    </xf>
    <xf numFmtId="0" fontId="1" fillId="0" borderId="0" xfId="1" applyAlignment="1"/>
    <xf numFmtId="2" fontId="18" fillId="0" borderId="1" xfId="1" applyNumberFormat="1" applyFont="1" applyFill="1" applyBorder="1" applyAlignment="1">
      <alignment horizontal="center" wrapText="1"/>
    </xf>
    <xf numFmtId="2" fontId="26" fillId="0" borderId="1" xfId="1" applyNumberFormat="1" applyFont="1" applyFill="1" applyBorder="1" applyAlignment="1">
      <alignment horizontal="center" vertical="center"/>
    </xf>
    <xf numFmtId="0" fontId="0" fillId="0" borderId="15" xfId="0" applyBorder="1"/>
    <xf numFmtId="2" fontId="22" fillId="0" borderId="10" xfId="1" applyNumberFormat="1" applyFont="1" applyBorder="1" applyAlignment="1">
      <alignment horizontal="center"/>
    </xf>
    <xf numFmtId="0" fontId="1" fillId="0" borderId="16" xfId="1" applyBorder="1" applyAlignment="1">
      <alignment horizontal="left"/>
    </xf>
    <xf numFmtId="0" fontId="1" fillId="0" borderId="17" xfId="1" applyBorder="1" applyAlignment="1">
      <alignment horizontal="center"/>
    </xf>
    <xf numFmtId="2" fontId="1" fillId="0" borderId="18" xfId="1" applyNumberFormat="1" applyBorder="1" applyAlignment="1">
      <alignment horizontal="center"/>
    </xf>
    <xf numFmtId="2" fontId="22" fillId="0" borderId="19" xfId="1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3" fillId="0" borderId="14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5" fillId="0" borderId="21" xfId="0" applyFont="1" applyFill="1" applyBorder="1" applyAlignment="1">
      <alignment wrapText="1"/>
    </xf>
    <xf numFmtId="0" fontId="6" fillId="0" borderId="21" xfId="0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2" fillId="0" borderId="21" xfId="1" applyFont="1" applyBorder="1"/>
    <xf numFmtId="0" fontId="1" fillId="0" borderId="0" xfId="1" applyFill="1" applyAlignment="1">
      <alignment horizontal="center"/>
    </xf>
    <xf numFmtId="2" fontId="1" fillId="0" borderId="1" xfId="1" applyNumberFormat="1" applyFont="1" applyFill="1" applyBorder="1" applyAlignment="1"/>
    <xf numFmtId="0" fontId="18" fillId="0" borderId="0" xfId="1" applyFont="1" applyFill="1" applyAlignment="1">
      <alignment horizontal="center"/>
    </xf>
    <xf numFmtId="0" fontId="1" fillId="0" borderId="0" xfId="1" applyFill="1" applyAlignment="1"/>
    <xf numFmtId="2" fontId="1" fillId="0" borderId="0" xfId="1" applyNumberFormat="1" applyFill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2" fontId="9" fillId="0" borderId="3" xfId="1" applyNumberFormat="1" applyFont="1" applyFill="1" applyBorder="1" applyAlignment="1">
      <alignment horizontal="center" wrapText="1"/>
    </xf>
    <xf numFmtId="2" fontId="13" fillId="0" borderId="9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/>
    </xf>
    <xf numFmtId="0" fontId="1" fillId="0" borderId="5" xfId="1" applyFill="1" applyBorder="1" applyAlignment="1">
      <alignment horizontal="center"/>
    </xf>
    <xf numFmtId="2" fontId="1" fillId="0" borderId="6" xfId="1" applyNumberFormat="1" applyFill="1" applyBorder="1" applyAlignment="1">
      <alignment horizontal="center"/>
    </xf>
    <xf numFmtId="2" fontId="1" fillId="0" borderId="10" xfId="1" applyNumberFormat="1" applyFill="1" applyBorder="1" applyAlignment="1">
      <alignment horizontal="center"/>
    </xf>
    <xf numFmtId="0" fontId="1" fillId="0" borderId="0" xfId="1" applyFont="1" applyFill="1"/>
    <xf numFmtId="0" fontId="12" fillId="0" borderId="0" xfId="1" applyFont="1" applyFill="1"/>
    <xf numFmtId="0" fontId="1" fillId="0" borderId="1" xfId="1" applyFill="1" applyBorder="1" applyAlignment="1">
      <alignment horizontal="left"/>
    </xf>
    <xf numFmtId="0" fontId="1" fillId="0" borderId="1" xfId="1" applyFill="1" applyBorder="1"/>
    <xf numFmtId="0" fontId="3" fillId="0" borderId="0" xfId="1" applyFont="1" applyAlignment="1">
      <alignment vertical="center"/>
    </xf>
    <xf numFmtId="2" fontId="8" fillId="0" borderId="0" xfId="1" applyNumberFormat="1" applyFont="1" applyAlignment="1">
      <alignment horizontal="center"/>
    </xf>
    <xf numFmtId="0" fontId="7" fillId="0" borderId="0" xfId="1" applyFont="1" applyFill="1"/>
    <xf numFmtId="0" fontId="0" fillId="0" borderId="1" xfId="0" applyFont="1" applyBorder="1" applyAlignment="1">
      <alignment horizontal="center"/>
    </xf>
    <xf numFmtId="0" fontId="28" fillId="0" borderId="21" xfId="2" applyFont="1" applyBorder="1" applyAlignment="1">
      <alignment horizontal="center" vertical="center"/>
    </xf>
    <xf numFmtId="0" fontId="28" fillId="0" borderId="21" xfId="2" applyFont="1" applyBorder="1" applyAlignment="1">
      <alignment horizontal="center" vertical="center" wrapText="1"/>
    </xf>
    <xf numFmtId="49" fontId="28" fillId="0" borderId="21" xfId="2" applyNumberFormat="1" applyFont="1" applyBorder="1" applyAlignment="1">
      <alignment horizontal="center" vertical="center" wrapText="1"/>
    </xf>
    <xf numFmtId="1" fontId="28" fillId="0" borderId="21" xfId="2" applyNumberFormat="1" applyFont="1" applyBorder="1" applyAlignment="1">
      <alignment horizontal="center" vertical="center"/>
    </xf>
    <xf numFmtId="0" fontId="29" fillId="0" borderId="21" xfId="2" applyFont="1" applyBorder="1" applyAlignment="1">
      <alignment horizontal="center" vertical="center" wrapText="1"/>
    </xf>
    <xf numFmtId="2" fontId="29" fillId="0" borderId="21" xfId="2" applyNumberFormat="1" applyFont="1" applyBorder="1" applyAlignment="1">
      <alignment horizontal="center" vertical="center" wrapText="1"/>
    </xf>
    <xf numFmtId="49" fontId="29" fillId="0" borderId="21" xfId="2" applyNumberFormat="1" applyFont="1" applyBorder="1" applyAlignment="1">
      <alignment horizontal="center" vertical="center" wrapText="1"/>
    </xf>
    <xf numFmtId="0" fontId="29" fillId="0" borderId="21" xfId="2" applyFont="1" applyBorder="1" applyAlignment="1">
      <alignment horizontal="center" vertical="center"/>
    </xf>
    <xf numFmtId="2" fontId="30" fillId="0" borderId="21" xfId="2" applyNumberFormat="1" applyFont="1" applyBorder="1" applyAlignment="1">
      <alignment horizontal="center" vertical="center"/>
    </xf>
    <xf numFmtId="0" fontId="28" fillId="0" borderId="21" xfId="2" applyNumberFormat="1" applyFont="1" applyBorder="1" applyAlignment="1">
      <alignment horizontal="center" vertical="center"/>
    </xf>
    <xf numFmtId="0" fontId="24" fillId="0" borderId="0" xfId="1" applyFont="1" applyBorder="1" applyAlignment="1"/>
    <xf numFmtId="0" fontId="20" fillId="0" borderId="0" xfId="0" applyFont="1"/>
    <xf numFmtId="0" fontId="31" fillId="0" borderId="22" xfId="0" applyFont="1" applyBorder="1" applyAlignment="1">
      <alignment vertical="center"/>
    </xf>
    <xf numFmtId="0" fontId="31" fillId="0" borderId="23" xfId="0" applyFont="1" applyBorder="1" applyAlignment="1">
      <alignment vertical="center"/>
    </xf>
    <xf numFmtId="2" fontId="1" fillId="0" borderId="1" xfId="1" applyNumberFormat="1" applyFont="1" applyFill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0" fontId="1" fillId="0" borderId="0" xfId="1" applyFont="1" applyBorder="1" applyAlignment="1"/>
    <xf numFmtId="0" fontId="13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0" fontId="13" fillId="0" borderId="8" xfId="1" applyFont="1" applyFill="1" applyBorder="1" applyAlignment="1">
      <alignment horizontal="center"/>
    </xf>
    <xf numFmtId="0" fontId="18" fillId="0" borderId="8" xfId="1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left" vertical="center"/>
    </xf>
    <xf numFmtId="0" fontId="25" fillId="0" borderId="0" xfId="1" applyFont="1" applyBorder="1" applyAlignment="1">
      <alignment horizontal="center"/>
    </xf>
    <xf numFmtId="0" fontId="13" fillId="0" borderId="8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24" fillId="0" borderId="0" xfId="1" applyFont="1" applyBorder="1" applyAlignment="1">
      <alignment horizontal="left"/>
    </xf>
    <xf numFmtId="0" fontId="8" fillId="0" borderId="11" xfId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38100</xdr:colOff>
      <xdr:row>0</xdr:row>
      <xdr:rowOff>104775</xdr:rowOff>
    </xdr:from>
    <xdr:to>
      <xdr:col>4</xdr:col>
      <xdr:colOff>504825</xdr:colOff>
      <xdr:row>0</xdr:row>
      <xdr:rowOff>923925</xdr:rowOff>
    </xdr:to>
    <xdr:pic>
      <xdr:nvPicPr>
        <xdr:cNvPr id="2049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04775"/>
          <a:ext cx="2676525" cy="819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876300</xdr:colOff>
      <xdr:row>0</xdr:row>
      <xdr:rowOff>66675</xdr:rowOff>
    </xdr:from>
    <xdr:to>
      <xdr:col>3</xdr:col>
      <xdr:colOff>457200</xdr:colOff>
      <xdr:row>2</xdr:row>
      <xdr:rowOff>190500</xdr:rowOff>
    </xdr:to>
    <xdr:pic>
      <xdr:nvPicPr>
        <xdr:cNvPr id="102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66675"/>
          <a:ext cx="1409700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2</xdr:row>
      <xdr:rowOff>180975</xdr:rowOff>
    </xdr:from>
    <xdr:to>
      <xdr:col>2</xdr:col>
      <xdr:colOff>400050</xdr:colOff>
      <xdr:row>5</xdr:row>
      <xdr:rowOff>219075</xdr:rowOff>
    </xdr:to>
    <xdr:pic>
      <xdr:nvPicPr>
        <xdr:cNvPr id="409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561975"/>
          <a:ext cx="20574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133350</xdr:colOff>
      <xdr:row>0</xdr:row>
      <xdr:rowOff>0</xdr:rowOff>
    </xdr:from>
    <xdr:to>
      <xdr:col>4</xdr:col>
      <xdr:colOff>409575</xdr:colOff>
      <xdr:row>2</xdr:row>
      <xdr:rowOff>180975</xdr:rowOff>
    </xdr:to>
    <xdr:pic>
      <xdr:nvPicPr>
        <xdr:cNvPr id="5121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1714500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390524</xdr:colOff>
      <xdr:row>2</xdr:row>
      <xdr:rowOff>32971</xdr:rowOff>
    </xdr:from>
    <xdr:to>
      <xdr:col>2</xdr:col>
      <xdr:colOff>657957</xdr:colOff>
      <xdr:row>5</xdr:row>
      <xdr:rowOff>61546</xdr:rowOff>
    </xdr:to>
    <xdr:pic>
      <xdr:nvPicPr>
        <xdr:cNvPr id="11265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4" y="413971"/>
          <a:ext cx="1952625" cy="6733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4</xdr:row>
      <xdr:rowOff>19050</xdr:rowOff>
    </xdr:from>
    <xdr:to>
      <xdr:col>3</xdr:col>
      <xdr:colOff>419100</xdr:colOff>
      <xdr:row>5</xdr:row>
      <xdr:rowOff>123825</xdr:rowOff>
    </xdr:to>
    <xdr:cxnSp macro="">
      <xdr:nvCxnSpPr>
        <xdr:cNvPr id="8193" name="Straight Arrow Connector 1"/>
        <xdr:cNvCxnSpPr>
          <a:cxnSpLocks noChangeShapeType="1"/>
        </xdr:cNvCxnSpPr>
      </xdr:nvCxnSpPr>
      <xdr:spPr bwMode="auto">
        <a:xfrm>
          <a:off x="2228850" y="1143000"/>
          <a:ext cx="352425" cy="30480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47625</xdr:colOff>
      <xdr:row>6</xdr:row>
      <xdr:rowOff>28575</xdr:rowOff>
    </xdr:from>
    <xdr:to>
      <xdr:col>4</xdr:col>
      <xdr:colOff>9525</xdr:colOff>
      <xdr:row>6</xdr:row>
      <xdr:rowOff>161925</xdr:rowOff>
    </xdr:to>
    <xdr:cxnSp macro="">
      <xdr:nvCxnSpPr>
        <xdr:cNvPr id="8194" name="Straight Arrow Connector 2"/>
        <xdr:cNvCxnSpPr>
          <a:cxnSpLocks noChangeShapeType="1"/>
        </xdr:cNvCxnSpPr>
      </xdr:nvCxnSpPr>
      <xdr:spPr bwMode="auto">
        <a:xfrm flipV="1">
          <a:off x="2209800" y="1552575"/>
          <a:ext cx="400050" cy="1333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19050</xdr:colOff>
      <xdr:row>11</xdr:row>
      <xdr:rowOff>9525</xdr:rowOff>
    </xdr:from>
    <xdr:to>
      <xdr:col>4</xdr:col>
      <xdr:colOff>19050</xdr:colOff>
      <xdr:row>12</xdr:row>
      <xdr:rowOff>104775</xdr:rowOff>
    </xdr:to>
    <xdr:cxnSp macro="">
      <xdr:nvCxnSpPr>
        <xdr:cNvPr id="8195" name="Straight Arrow Connector 3"/>
        <xdr:cNvCxnSpPr>
          <a:cxnSpLocks noChangeShapeType="1"/>
        </xdr:cNvCxnSpPr>
      </xdr:nvCxnSpPr>
      <xdr:spPr bwMode="auto">
        <a:xfrm flipV="1">
          <a:off x="2181225" y="2505075"/>
          <a:ext cx="438150" cy="2857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17</xdr:row>
      <xdr:rowOff>104775</xdr:rowOff>
    </xdr:from>
    <xdr:to>
      <xdr:col>4</xdr:col>
      <xdr:colOff>9525</xdr:colOff>
      <xdr:row>18</xdr:row>
      <xdr:rowOff>47625</xdr:rowOff>
    </xdr:to>
    <xdr:cxnSp macro="">
      <xdr:nvCxnSpPr>
        <xdr:cNvPr id="8196" name="Straight Arrow Connector 4"/>
        <xdr:cNvCxnSpPr>
          <a:cxnSpLocks noChangeShapeType="1"/>
        </xdr:cNvCxnSpPr>
      </xdr:nvCxnSpPr>
      <xdr:spPr bwMode="auto">
        <a:xfrm flipV="1">
          <a:off x="2171700" y="3762375"/>
          <a:ext cx="438150" cy="1333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361950</xdr:colOff>
      <xdr:row>22</xdr:row>
      <xdr:rowOff>47625</xdr:rowOff>
    </xdr:from>
    <xdr:to>
      <xdr:col>4</xdr:col>
      <xdr:colOff>9525</xdr:colOff>
      <xdr:row>23</xdr:row>
      <xdr:rowOff>133350</xdr:rowOff>
    </xdr:to>
    <xdr:cxnSp macro="">
      <xdr:nvCxnSpPr>
        <xdr:cNvPr id="8197" name="Straight Arrow Connector 5"/>
        <xdr:cNvCxnSpPr>
          <a:cxnSpLocks noChangeShapeType="1"/>
        </xdr:cNvCxnSpPr>
      </xdr:nvCxnSpPr>
      <xdr:spPr bwMode="auto">
        <a:xfrm flipV="1">
          <a:off x="2162175" y="4657725"/>
          <a:ext cx="447675" cy="2762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19050</xdr:colOff>
      <xdr:row>9</xdr:row>
      <xdr:rowOff>171450</xdr:rowOff>
    </xdr:from>
    <xdr:to>
      <xdr:col>4</xdr:col>
      <xdr:colOff>9525</xdr:colOff>
      <xdr:row>10</xdr:row>
      <xdr:rowOff>66675</xdr:rowOff>
    </xdr:to>
    <xdr:cxnSp macro="">
      <xdr:nvCxnSpPr>
        <xdr:cNvPr id="8198" name="Straight Arrow Connector 6"/>
        <xdr:cNvCxnSpPr>
          <a:cxnSpLocks noChangeShapeType="1"/>
        </xdr:cNvCxnSpPr>
      </xdr:nvCxnSpPr>
      <xdr:spPr bwMode="auto">
        <a:xfrm>
          <a:off x="2181225" y="2276475"/>
          <a:ext cx="428625" cy="857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361950</xdr:colOff>
      <xdr:row>15</xdr:row>
      <xdr:rowOff>114300</xdr:rowOff>
    </xdr:from>
    <xdr:to>
      <xdr:col>3</xdr:col>
      <xdr:colOff>428625</xdr:colOff>
      <xdr:row>17</xdr:row>
      <xdr:rowOff>9525</xdr:rowOff>
    </xdr:to>
    <xdr:cxnSp macro="">
      <xdr:nvCxnSpPr>
        <xdr:cNvPr id="8199" name="Straight Arrow Connector 7"/>
        <xdr:cNvCxnSpPr>
          <a:cxnSpLocks noChangeShapeType="1"/>
        </xdr:cNvCxnSpPr>
      </xdr:nvCxnSpPr>
      <xdr:spPr bwMode="auto">
        <a:xfrm>
          <a:off x="2162175" y="3371850"/>
          <a:ext cx="428625" cy="2952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28575</xdr:colOff>
      <xdr:row>21</xdr:row>
      <xdr:rowOff>0</xdr:rowOff>
    </xdr:from>
    <xdr:to>
      <xdr:col>4</xdr:col>
      <xdr:colOff>9525</xdr:colOff>
      <xdr:row>21</xdr:row>
      <xdr:rowOff>152400</xdr:rowOff>
    </xdr:to>
    <xdr:cxnSp macro="">
      <xdr:nvCxnSpPr>
        <xdr:cNvPr id="8200" name="Straight Arrow Connector 8"/>
        <xdr:cNvCxnSpPr>
          <a:cxnSpLocks noChangeShapeType="1"/>
        </xdr:cNvCxnSpPr>
      </xdr:nvCxnSpPr>
      <xdr:spPr bwMode="auto">
        <a:xfrm>
          <a:off x="2190750" y="4419600"/>
          <a:ext cx="419100" cy="15240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28575</xdr:colOff>
      <xdr:row>5</xdr:row>
      <xdr:rowOff>171450</xdr:rowOff>
    </xdr:from>
    <xdr:to>
      <xdr:col>6</xdr:col>
      <xdr:colOff>466725</xdr:colOff>
      <xdr:row>8</xdr:row>
      <xdr:rowOff>133350</xdr:rowOff>
    </xdr:to>
    <xdr:cxnSp macro="">
      <xdr:nvCxnSpPr>
        <xdr:cNvPr id="8201" name="Straight Arrow Connector 9"/>
        <xdr:cNvCxnSpPr>
          <a:cxnSpLocks noChangeShapeType="1"/>
        </xdr:cNvCxnSpPr>
      </xdr:nvCxnSpPr>
      <xdr:spPr bwMode="auto">
        <a:xfrm>
          <a:off x="4410075" y="1495425"/>
          <a:ext cx="438150" cy="5524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47625</xdr:colOff>
      <xdr:row>17</xdr:row>
      <xdr:rowOff>57150</xdr:rowOff>
    </xdr:from>
    <xdr:to>
      <xdr:col>6</xdr:col>
      <xdr:colOff>457200</xdr:colOff>
      <xdr:row>19</xdr:row>
      <xdr:rowOff>28575</xdr:rowOff>
    </xdr:to>
    <xdr:cxnSp macro="">
      <xdr:nvCxnSpPr>
        <xdr:cNvPr id="8202" name="Straight Arrow Connector 10"/>
        <xdr:cNvCxnSpPr>
          <a:cxnSpLocks noChangeShapeType="1"/>
        </xdr:cNvCxnSpPr>
      </xdr:nvCxnSpPr>
      <xdr:spPr bwMode="auto">
        <a:xfrm>
          <a:off x="4429125" y="3714750"/>
          <a:ext cx="409575" cy="3524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304800</xdr:colOff>
      <xdr:row>8</xdr:row>
      <xdr:rowOff>190500</xdr:rowOff>
    </xdr:from>
    <xdr:to>
      <xdr:col>7</xdr:col>
      <xdr:colOff>9525</xdr:colOff>
      <xdr:row>10</xdr:row>
      <xdr:rowOff>123825</xdr:rowOff>
    </xdr:to>
    <xdr:cxnSp macro="">
      <xdr:nvCxnSpPr>
        <xdr:cNvPr id="8203" name="Straight Arrow Connector 11"/>
        <xdr:cNvCxnSpPr>
          <a:cxnSpLocks noChangeShapeType="1"/>
        </xdr:cNvCxnSpPr>
      </xdr:nvCxnSpPr>
      <xdr:spPr bwMode="auto">
        <a:xfrm flipV="1">
          <a:off x="4381500" y="2105025"/>
          <a:ext cx="485775" cy="3143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38100</xdr:colOff>
      <xdr:row>19</xdr:row>
      <xdr:rowOff>47625</xdr:rowOff>
    </xdr:from>
    <xdr:to>
      <xdr:col>6</xdr:col>
      <xdr:colOff>466725</xdr:colOff>
      <xdr:row>21</xdr:row>
      <xdr:rowOff>171450</xdr:rowOff>
    </xdr:to>
    <xdr:cxnSp macro="">
      <xdr:nvCxnSpPr>
        <xdr:cNvPr id="8204" name="Straight Arrow Connector 12"/>
        <xdr:cNvCxnSpPr>
          <a:cxnSpLocks noChangeShapeType="1"/>
        </xdr:cNvCxnSpPr>
      </xdr:nvCxnSpPr>
      <xdr:spPr bwMode="auto">
        <a:xfrm flipV="1">
          <a:off x="4419600" y="4086225"/>
          <a:ext cx="428625" cy="5048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47625</xdr:colOff>
      <xdr:row>28</xdr:row>
      <xdr:rowOff>171450</xdr:rowOff>
    </xdr:from>
    <xdr:to>
      <xdr:col>4</xdr:col>
      <xdr:colOff>9525</xdr:colOff>
      <xdr:row>29</xdr:row>
      <xdr:rowOff>104775</xdr:rowOff>
    </xdr:to>
    <xdr:cxnSp macro="">
      <xdr:nvCxnSpPr>
        <xdr:cNvPr id="8205" name="Straight Arrow Connector 17"/>
        <xdr:cNvCxnSpPr>
          <a:cxnSpLocks noChangeShapeType="1"/>
        </xdr:cNvCxnSpPr>
      </xdr:nvCxnSpPr>
      <xdr:spPr bwMode="auto">
        <a:xfrm flipV="1">
          <a:off x="2209800" y="5934075"/>
          <a:ext cx="400050" cy="1238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19050</xdr:colOff>
      <xdr:row>34</xdr:row>
      <xdr:rowOff>104775</xdr:rowOff>
    </xdr:from>
    <xdr:to>
      <xdr:col>4</xdr:col>
      <xdr:colOff>9525</xdr:colOff>
      <xdr:row>36</xdr:row>
      <xdr:rowOff>38100</xdr:rowOff>
    </xdr:to>
    <xdr:cxnSp macro="">
      <xdr:nvCxnSpPr>
        <xdr:cNvPr id="8206" name="Straight Arrow Connector 18"/>
        <xdr:cNvCxnSpPr>
          <a:cxnSpLocks noChangeShapeType="1"/>
        </xdr:cNvCxnSpPr>
      </xdr:nvCxnSpPr>
      <xdr:spPr bwMode="auto">
        <a:xfrm flipV="1">
          <a:off x="2181225" y="7010400"/>
          <a:ext cx="428625" cy="3143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76200</xdr:colOff>
      <xdr:row>26</xdr:row>
      <xdr:rowOff>152400</xdr:rowOff>
    </xdr:from>
    <xdr:to>
      <xdr:col>3</xdr:col>
      <xdr:colOff>428625</xdr:colOff>
      <xdr:row>28</xdr:row>
      <xdr:rowOff>85725</xdr:rowOff>
    </xdr:to>
    <xdr:cxnSp macro="">
      <xdr:nvCxnSpPr>
        <xdr:cNvPr id="8207" name="Straight Arrow Connector 19"/>
        <xdr:cNvCxnSpPr>
          <a:cxnSpLocks noChangeShapeType="1"/>
        </xdr:cNvCxnSpPr>
      </xdr:nvCxnSpPr>
      <xdr:spPr bwMode="auto">
        <a:xfrm>
          <a:off x="2238375" y="5534025"/>
          <a:ext cx="352425" cy="3143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28575</xdr:colOff>
      <xdr:row>33</xdr:row>
      <xdr:rowOff>57150</xdr:rowOff>
    </xdr:from>
    <xdr:to>
      <xdr:col>4</xdr:col>
      <xdr:colOff>9525</xdr:colOff>
      <xdr:row>34</xdr:row>
      <xdr:rowOff>76200</xdr:rowOff>
    </xdr:to>
    <xdr:cxnSp macro="">
      <xdr:nvCxnSpPr>
        <xdr:cNvPr id="8208" name="Straight Arrow Connector 20"/>
        <xdr:cNvCxnSpPr>
          <a:cxnSpLocks noChangeShapeType="1"/>
        </xdr:cNvCxnSpPr>
      </xdr:nvCxnSpPr>
      <xdr:spPr bwMode="auto">
        <a:xfrm>
          <a:off x="2190750" y="6772275"/>
          <a:ext cx="419100" cy="2095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41</xdr:row>
      <xdr:rowOff>114300</xdr:rowOff>
    </xdr:from>
    <xdr:to>
      <xdr:col>4</xdr:col>
      <xdr:colOff>9525</xdr:colOff>
      <xdr:row>42</xdr:row>
      <xdr:rowOff>66675</xdr:rowOff>
    </xdr:to>
    <xdr:cxnSp macro="">
      <xdr:nvCxnSpPr>
        <xdr:cNvPr id="8209" name="Straight Arrow Connector 24"/>
        <xdr:cNvCxnSpPr>
          <a:cxnSpLocks noChangeShapeType="1"/>
        </xdr:cNvCxnSpPr>
      </xdr:nvCxnSpPr>
      <xdr:spPr bwMode="auto">
        <a:xfrm flipV="1">
          <a:off x="2171700" y="8353425"/>
          <a:ext cx="438150" cy="1428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19050</xdr:colOff>
      <xdr:row>39</xdr:row>
      <xdr:rowOff>66675</xdr:rowOff>
    </xdr:from>
    <xdr:to>
      <xdr:col>4</xdr:col>
      <xdr:colOff>9525</xdr:colOff>
      <xdr:row>41</xdr:row>
      <xdr:rowOff>38100</xdr:rowOff>
    </xdr:to>
    <xdr:cxnSp macro="">
      <xdr:nvCxnSpPr>
        <xdr:cNvPr id="8210" name="Straight Arrow Connector 26"/>
        <xdr:cNvCxnSpPr>
          <a:cxnSpLocks noChangeShapeType="1"/>
        </xdr:cNvCxnSpPr>
      </xdr:nvCxnSpPr>
      <xdr:spPr bwMode="auto">
        <a:xfrm>
          <a:off x="2181225" y="7924800"/>
          <a:ext cx="428625" cy="3524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9525</xdr:colOff>
      <xdr:row>44</xdr:row>
      <xdr:rowOff>161925</xdr:rowOff>
    </xdr:from>
    <xdr:to>
      <xdr:col>3</xdr:col>
      <xdr:colOff>428625</xdr:colOff>
      <xdr:row>46</xdr:row>
      <xdr:rowOff>0</xdr:rowOff>
    </xdr:to>
    <xdr:cxnSp macro="">
      <xdr:nvCxnSpPr>
        <xdr:cNvPr id="8211" name="Straight Arrow Connector 28"/>
        <xdr:cNvCxnSpPr>
          <a:cxnSpLocks noChangeShapeType="1"/>
        </xdr:cNvCxnSpPr>
      </xdr:nvCxnSpPr>
      <xdr:spPr bwMode="auto">
        <a:xfrm>
          <a:off x="2171700" y="8972550"/>
          <a:ext cx="419100" cy="2190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</xdr:col>
      <xdr:colOff>333375</xdr:colOff>
      <xdr:row>46</xdr:row>
      <xdr:rowOff>161925</xdr:rowOff>
    </xdr:from>
    <xdr:to>
      <xdr:col>3</xdr:col>
      <xdr:colOff>428625</xdr:colOff>
      <xdr:row>48</xdr:row>
      <xdr:rowOff>57150</xdr:rowOff>
    </xdr:to>
    <xdr:cxnSp macro="">
      <xdr:nvCxnSpPr>
        <xdr:cNvPr id="8212" name="Straight Arrow Connector 29"/>
        <xdr:cNvCxnSpPr>
          <a:cxnSpLocks noChangeShapeType="1"/>
        </xdr:cNvCxnSpPr>
      </xdr:nvCxnSpPr>
      <xdr:spPr bwMode="auto">
        <a:xfrm flipV="1">
          <a:off x="2133600" y="9353550"/>
          <a:ext cx="457200" cy="2762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304800</xdr:colOff>
      <xdr:row>39</xdr:row>
      <xdr:rowOff>141410</xdr:rowOff>
    </xdr:from>
    <xdr:to>
      <xdr:col>7</xdr:col>
      <xdr:colOff>9525</xdr:colOff>
      <xdr:row>41</xdr:row>
      <xdr:rowOff>103310</xdr:rowOff>
    </xdr:to>
    <xdr:cxnSp macro="">
      <xdr:nvCxnSpPr>
        <xdr:cNvPr id="8214" name="Straight Arrow Connector 33"/>
        <xdr:cNvCxnSpPr>
          <a:cxnSpLocks noChangeShapeType="1"/>
        </xdr:cNvCxnSpPr>
      </xdr:nvCxnSpPr>
      <xdr:spPr bwMode="auto">
        <a:xfrm>
          <a:off x="4393223" y="8039833"/>
          <a:ext cx="496033" cy="34290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28575</xdr:colOff>
      <xdr:row>28</xdr:row>
      <xdr:rowOff>161925</xdr:rowOff>
    </xdr:from>
    <xdr:to>
      <xdr:col>7</xdr:col>
      <xdr:colOff>9525</xdr:colOff>
      <xdr:row>31</xdr:row>
      <xdr:rowOff>38100</xdr:rowOff>
    </xdr:to>
    <xdr:cxnSp macro="">
      <xdr:nvCxnSpPr>
        <xdr:cNvPr id="8216" name="Straight Arrow Connector 36"/>
        <xdr:cNvCxnSpPr>
          <a:cxnSpLocks noChangeShapeType="1"/>
        </xdr:cNvCxnSpPr>
      </xdr:nvCxnSpPr>
      <xdr:spPr bwMode="auto">
        <a:xfrm>
          <a:off x="4410075" y="5924550"/>
          <a:ext cx="457200" cy="4476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28575</xdr:colOff>
      <xdr:row>17</xdr:row>
      <xdr:rowOff>47625</xdr:rowOff>
    </xdr:from>
    <xdr:to>
      <xdr:col>9</xdr:col>
      <xdr:colOff>438150</xdr:colOff>
      <xdr:row>18</xdr:row>
      <xdr:rowOff>161925</xdr:rowOff>
    </xdr:to>
    <xdr:cxnSp macro="">
      <xdr:nvCxnSpPr>
        <xdr:cNvPr id="8217" name="Straight Arrow Connector 38"/>
        <xdr:cNvCxnSpPr>
          <a:cxnSpLocks noChangeShapeType="1"/>
        </xdr:cNvCxnSpPr>
      </xdr:nvCxnSpPr>
      <xdr:spPr bwMode="auto">
        <a:xfrm flipV="1">
          <a:off x="6686550" y="3705225"/>
          <a:ext cx="409575" cy="30480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323850</xdr:colOff>
      <xdr:row>8</xdr:row>
      <xdr:rowOff>161925</xdr:rowOff>
    </xdr:from>
    <xdr:to>
      <xdr:col>10</xdr:col>
      <xdr:colOff>9525</xdr:colOff>
      <xdr:row>17</xdr:row>
      <xdr:rowOff>9525</xdr:rowOff>
    </xdr:to>
    <xdr:cxnSp macro="">
      <xdr:nvCxnSpPr>
        <xdr:cNvPr id="8218" name="Straight Arrow Connector 41"/>
        <xdr:cNvCxnSpPr>
          <a:cxnSpLocks noChangeShapeType="1"/>
        </xdr:cNvCxnSpPr>
      </xdr:nvCxnSpPr>
      <xdr:spPr bwMode="auto">
        <a:xfrm>
          <a:off x="6657975" y="2076450"/>
          <a:ext cx="457200" cy="15906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9</xdr:col>
      <xdr:colOff>9525</xdr:colOff>
      <xdr:row>33</xdr:row>
      <xdr:rowOff>123825</xdr:rowOff>
    </xdr:from>
    <xdr:to>
      <xdr:col>9</xdr:col>
      <xdr:colOff>428625</xdr:colOff>
      <xdr:row>41</xdr:row>
      <xdr:rowOff>152400</xdr:rowOff>
    </xdr:to>
    <xdr:cxnSp macro="">
      <xdr:nvCxnSpPr>
        <xdr:cNvPr id="8219" name="Straight Arrow Connector 43"/>
        <xdr:cNvCxnSpPr>
          <a:cxnSpLocks noChangeShapeType="1"/>
        </xdr:cNvCxnSpPr>
      </xdr:nvCxnSpPr>
      <xdr:spPr bwMode="auto">
        <a:xfrm flipV="1">
          <a:off x="6667500" y="6838950"/>
          <a:ext cx="419100" cy="15525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8</xdr:col>
      <xdr:colOff>323850</xdr:colOff>
      <xdr:row>31</xdr:row>
      <xdr:rowOff>95250</xdr:rowOff>
    </xdr:from>
    <xdr:to>
      <xdr:col>10</xdr:col>
      <xdr:colOff>9525</xdr:colOff>
      <xdr:row>33</xdr:row>
      <xdr:rowOff>57150</xdr:rowOff>
    </xdr:to>
    <xdr:cxnSp macro="">
      <xdr:nvCxnSpPr>
        <xdr:cNvPr id="8220" name="Straight Arrow Connector 45"/>
        <xdr:cNvCxnSpPr>
          <a:cxnSpLocks noChangeShapeType="1"/>
        </xdr:cNvCxnSpPr>
      </xdr:nvCxnSpPr>
      <xdr:spPr bwMode="auto">
        <a:xfrm>
          <a:off x="6657975" y="6429375"/>
          <a:ext cx="457200" cy="34290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57150</xdr:colOff>
      <xdr:row>17</xdr:row>
      <xdr:rowOff>105508</xdr:rowOff>
    </xdr:from>
    <xdr:to>
      <xdr:col>12</xdr:col>
      <xdr:colOff>295275</xdr:colOff>
      <xdr:row>23</xdr:row>
      <xdr:rowOff>162658</xdr:rowOff>
    </xdr:to>
    <xdr:cxnSp macro="">
      <xdr:nvCxnSpPr>
        <xdr:cNvPr id="8221" name="Straight Arrow Connector 48"/>
        <xdr:cNvCxnSpPr>
          <a:cxnSpLocks noChangeShapeType="1"/>
        </xdr:cNvCxnSpPr>
      </xdr:nvCxnSpPr>
      <xdr:spPr bwMode="auto">
        <a:xfrm>
          <a:off x="9039958" y="3798277"/>
          <a:ext cx="238125" cy="1200150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12</xdr:col>
      <xdr:colOff>9525</xdr:colOff>
      <xdr:row>24</xdr:row>
      <xdr:rowOff>28575</xdr:rowOff>
    </xdr:from>
    <xdr:to>
      <xdr:col>12</xdr:col>
      <xdr:colOff>314325</xdr:colOff>
      <xdr:row>33</xdr:row>
      <xdr:rowOff>76200</xdr:rowOff>
    </xdr:to>
    <xdr:cxnSp macro="">
      <xdr:nvCxnSpPr>
        <xdr:cNvPr id="8222" name="Straight Arrow Connector 50"/>
        <xdr:cNvCxnSpPr>
          <a:cxnSpLocks noChangeShapeType="1"/>
        </xdr:cNvCxnSpPr>
      </xdr:nvCxnSpPr>
      <xdr:spPr bwMode="auto">
        <a:xfrm flipV="1">
          <a:off x="8963025" y="5029200"/>
          <a:ext cx="304800" cy="17621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9</xdr:col>
      <xdr:colOff>447675</xdr:colOff>
      <xdr:row>0</xdr:row>
      <xdr:rowOff>114300</xdr:rowOff>
    </xdr:from>
    <xdr:to>
      <xdr:col>12</xdr:col>
      <xdr:colOff>209550</xdr:colOff>
      <xdr:row>2</xdr:row>
      <xdr:rowOff>85725</xdr:rowOff>
    </xdr:to>
    <xdr:pic>
      <xdr:nvPicPr>
        <xdr:cNvPr id="8223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114300"/>
          <a:ext cx="2057400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19050</xdr:colOff>
      <xdr:row>32</xdr:row>
      <xdr:rowOff>104775</xdr:rowOff>
    </xdr:from>
    <xdr:to>
      <xdr:col>7</xdr:col>
      <xdr:colOff>9525</xdr:colOff>
      <xdr:row>34</xdr:row>
      <xdr:rowOff>38100</xdr:rowOff>
    </xdr:to>
    <xdr:cxnSp macro="">
      <xdr:nvCxnSpPr>
        <xdr:cNvPr id="38" name="Straight Arrow Connector 18"/>
        <xdr:cNvCxnSpPr>
          <a:cxnSpLocks noChangeShapeType="1"/>
        </xdr:cNvCxnSpPr>
      </xdr:nvCxnSpPr>
      <xdr:spPr bwMode="auto">
        <a:xfrm flipV="1">
          <a:off x="2187819" y="7050698"/>
          <a:ext cx="430091" cy="31432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97449</xdr:colOff>
      <xdr:row>45</xdr:row>
      <xdr:rowOff>172915</xdr:rowOff>
    </xdr:from>
    <xdr:to>
      <xdr:col>7</xdr:col>
      <xdr:colOff>97449</xdr:colOff>
      <xdr:row>46</xdr:row>
      <xdr:rowOff>125290</xdr:rowOff>
    </xdr:to>
    <xdr:cxnSp macro="">
      <xdr:nvCxnSpPr>
        <xdr:cNvPr id="39" name="Straight Arrow Connector 24"/>
        <xdr:cNvCxnSpPr>
          <a:cxnSpLocks noChangeShapeType="1"/>
        </xdr:cNvCxnSpPr>
      </xdr:nvCxnSpPr>
      <xdr:spPr bwMode="auto">
        <a:xfrm flipV="1">
          <a:off x="4493603" y="9214338"/>
          <a:ext cx="483577" cy="142875"/>
        </a:xfrm>
        <a:prstGeom prst="straightConnector1">
          <a:avLst/>
        </a:prstGeom>
        <a:noFill/>
        <a:ln w="9360" cap="sq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1</xdr:row>
      <xdr:rowOff>9525</xdr:rowOff>
    </xdr:from>
    <xdr:to>
      <xdr:col>2</xdr:col>
      <xdr:colOff>338504</xdr:colOff>
      <xdr:row>5</xdr:row>
      <xdr:rowOff>37367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71450"/>
          <a:ext cx="2062529" cy="70411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book/Desktop/Graiciuno%20g.%20street/Dalyviai%20Semi%20pro%20Druskininkai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Tadas</v>
          </cell>
          <cell r="C2" t="str">
            <v>Gvozdas</v>
          </cell>
        </row>
        <row r="3">
          <cell r="B3" t="str">
            <v>Justinas</v>
          </cell>
          <cell r="K3">
            <v>44</v>
          </cell>
        </row>
        <row r="4">
          <cell r="B4" t="str">
            <v>Evaldas</v>
          </cell>
          <cell r="C4" t="str">
            <v>Baciuška</v>
          </cell>
          <cell r="K4">
            <v>36</v>
          </cell>
        </row>
        <row r="5">
          <cell r="B5" t="str">
            <v>Igor</v>
          </cell>
          <cell r="C5" t="str">
            <v>Martynov</v>
          </cell>
          <cell r="K5">
            <v>32</v>
          </cell>
        </row>
        <row r="6">
          <cell r="B6" t="str">
            <v>Simas</v>
          </cell>
          <cell r="C6" t="str">
            <v>Kvietkauskas</v>
          </cell>
          <cell r="K6">
            <v>38</v>
          </cell>
        </row>
        <row r="7">
          <cell r="B7" t="str">
            <v>Robert</v>
          </cell>
          <cell r="C7" t="str">
            <v>Lisovskij</v>
          </cell>
          <cell r="K7">
            <v>31</v>
          </cell>
        </row>
        <row r="8">
          <cell r="B8" t="str">
            <v>Silvestras</v>
          </cell>
          <cell r="C8" t="str">
            <v>Bieliauskas</v>
          </cell>
          <cell r="K8">
            <v>64</v>
          </cell>
        </row>
        <row r="9">
          <cell r="K9">
            <v>34</v>
          </cell>
        </row>
        <row r="10">
          <cell r="B10" t="str">
            <v>Paulius</v>
          </cell>
          <cell r="C10" t="str">
            <v>Laurinkus</v>
          </cell>
          <cell r="K10">
            <v>46</v>
          </cell>
        </row>
        <row r="11">
          <cell r="B11" t="str">
            <v>Vygantas</v>
          </cell>
          <cell r="C11" t="str">
            <v>Rimkus</v>
          </cell>
          <cell r="K11">
            <v>33</v>
          </cell>
        </row>
        <row r="12">
          <cell r="B12" t="str">
            <v>Darius</v>
          </cell>
          <cell r="C12" t="str">
            <v>Jurčiukonis</v>
          </cell>
          <cell r="K12">
            <v>53</v>
          </cell>
        </row>
        <row r="13">
          <cell r="B13" t="str">
            <v>Aurimas</v>
          </cell>
          <cell r="C13" t="str">
            <v>Janeika</v>
          </cell>
          <cell r="K13">
            <v>50</v>
          </cell>
        </row>
        <row r="14">
          <cell r="B14" t="str">
            <v>Aleksandr</v>
          </cell>
          <cell r="C14" t="str">
            <v>Kolesnikovas</v>
          </cell>
          <cell r="K14">
            <v>40</v>
          </cell>
        </row>
        <row r="15">
          <cell r="B15" t="str">
            <v>Evaldas</v>
          </cell>
          <cell r="C15" t="str">
            <v>Bliujus</v>
          </cell>
          <cell r="K15">
            <v>45</v>
          </cell>
        </row>
        <row r="16">
          <cell r="B16" t="str">
            <v>Arnas</v>
          </cell>
          <cell r="C16" t="str">
            <v>Dyburis</v>
          </cell>
        </row>
        <row r="17">
          <cell r="B17" t="str">
            <v>Vytautas</v>
          </cell>
        </row>
        <row r="18">
          <cell r="B18" t="str">
            <v>Arnas</v>
          </cell>
          <cell r="C18" t="str">
            <v>Dyburis</v>
          </cell>
        </row>
        <row r="20">
          <cell r="B20" t="str">
            <v>Laisvūnas</v>
          </cell>
          <cell r="C20" t="str">
            <v>Žilys</v>
          </cell>
        </row>
        <row r="21">
          <cell r="B21" t="str">
            <v>Stasys</v>
          </cell>
        </row>
        <row r="22">
          <cell r="B22" t="str">
            <v>Andrius</v>
          </cell>
          <cell r="C22" t="str">
            <v>Poška</v>
          </cell>
        </row>
        <row r="23">
          <cell r="B23" t="str">
            <v>Giedrius</v>
          </cell>
          <cell r="C23" t="str">
            <v>Zabulionis</v>
          </cell>
        </row>
        <row r="25">
          <cell r="B25" t="str">
            <v>Andrius</v>
          </cell>
          <cell r="C25" t="str">
            <v>Poška</v>
          </cell>
        </row>
        <row r="26">
          <cell r="B26" t="str">
            <v>Ernestas</v>
          </cell>
          <cell r="C26" t="str">
            <v>Vaišvilas</v>
          </cell>
        </row>
        <row r="27">
          <cell r="B27" t="str">
            <v xml:space="preserve">Mindaugas </v>
          </cell>
          <cell r="C27" t="str">
            <v>Maslauskas</v>
          </cell>
        </row>
        <row r="28">
          <cell r="B28" t="str">
            <v>Paulius</v>
          </cell>
          <cell r="C28" t="str">
            <v>Petraitis</v>
          </cell>
        </row>
        <row r="29">
          <cell r="B29" t="str">
            <v>Donatas</v>
          </cell>
          <cell r="C29" t="str">
            <v>Stundzia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6" zoomScale="65" zoomScaleNormal="65" workbookViewId="0">
      <selection activeCell="D1" sqref="D1"/>
    </sheetView>
  </sheetViews>
  <sheetFormatPr defaultColWidth="8.5703125" defaultRowHeight="15.75" x14ac:dyDescent="0.25"/>
  <cols>
    <col min="1" max="1" width="14.85546875" customWidth="1"/>
    <col min="2" max="2" width="3.140625" style="6" customWidth="1"/>
    <col min="3" max="3" width="17.140625" style="7" customWidth="1"/>
    <col min="4" max="4" width="16" style="7" customWidth="1"/>
    <col min="5" max="5" width="11" style="8" customWidth="1"/>
    <col min="6" max="6" width="12" style="6" customWidth="1"/>
    <col min="7" max="7" width="11.5703125" style="6" customWidth="1"/>
    <col min="8" max="8" width="10.85546875" style="6" customWidth="1"/>
    <col min="9" max="9" width="17.5703125" style="9" customWidth="1"/>
    <col min="10" max="16384" width="8.5703125" style="7"/>
  </cols>
  <sheetData>
    <row r="1" spans="2:11" ht="74.650000000000006" customHeight="1" x14ac:dyDescent="0.25"/>
    <row r="3" spans="2:11" x14ac:dyDescent="0.25">
      <c r="F3" s="149"/>
      <c r="G3" s="149"/>
      <c r="H3" s="149"/>
    </row>
    <row r="5" spans="2:11" ht="21" x14ac:dyDescent="0.35">
      <c r="B5" s="10" t="s">
        <v>2</v>
      </c>
      <c r="C5" s="11" t="s">
        <v>21</v>
      </c>
      <c r="D5" s="11" t="s">
        <v>22</v>
      </c>
      <c r="E5" s="12" t="s">
        <v>5</v>
      </c>
      <c r="F5" s="13" t="s">
        <v>23</v>
      </c>
      <c r="G5" s="13" t="s">
        <v>24</v>
      </c>
      <c r="H5" s="13" t="s">
        <v>25</v>
      </c>
      <c r="I5" s="14" t="s">
        <v>26</v>
      </c>
      <c r="K5" s="15"/>
    </row>
    <row r="6" spans="2:11" ht="19.5" x14ac:dyDescent="0.3">
      <c r="B6" s="10">
        <v>1</v>
      </c>
      <c r="C6" s="16" t="str">
        <f>KVALIFIKACIJA!D6</f>
        <v>Robert</v>
      </c>
      <c r="D6" s="16" t="str">
        <f>KVALIFIKACIJA!E6</f>
        <v>Lisovskij</v>
      </c>
      <c r="E6" s="17">
        <f>KVALIFIKACIJA!C6</f>
        <v>31</v>
      </c>
      <c r="F6" s="18"/>
      <c r="G6" s="18"/>
      <c r="H6" s="18"/>
      <c r="I6" s="19"/>
    </row>
    <row r="7" spans="2:11" ht="19.5" x14ac:dyDescent="0.3">
      <c r="B7" s="10">
        <v>2</v>
      </c>
      <c r="C7" s="16" t="str">
        <f>KVALIFIKACIJA!D7</f>
        <v>Igor</v>
      </c>
      <c r="D7" s="16" t="str">
        <f>KVALIFIKACIJA!E7</f>
        <v>Martynov</v>
      </c>
      <c r="E7" s="17">
        <f>KVALIFIKACIJA!C7</f>
        <v>32</v>
      </c>
      <c r="F7" s="18"/>
      <c r="G7" s="18"/>
      <c r="H7" s="18"/>
      <c r="I7" s="19"/>
    </row>
    <row r="8" spans="2:11" ht="19.5" x14ac:dyDescent="0.3">
      <c r="B8" s="10">
        <v>3</v>
      </c>
      <c r="C8" s="16" t="str">
        <f>KVALIFIKACIJA!D8</f>
        <v>Vygantas</v>
      </c>
      <c r="D8" s="16" t="str">
        <f>KVALIFIKACIJA!E8</f>
        <v>Rimkus</v>
      </c>
      <c r="E8" s="17">
        <f>KVALIFIKACIJA!C8</f>
        <v>33</v>
      </c>
      <c r="F8" s="18"/>
      <c r="G8" s="18"/>
      <c r="H8" s="18"/>
      <c r="I8" s="19"/>
    </row>
    <row r="9" spans="2:11" ht="19.5" x14ac:dyDescent="0.3">
      <c r="B9" s="10">
        <v>4</v>
      </c>
      <c r="C9" s="16" t="str">
        <f>KVALIFIKACIJA!D9</f>
        <v>Deimantė</v>
      </c>
      <c r="D9" s="16" t="str">
        <f>KVALIFIKACIJA!E9</f>
        <v>Radzevičiūtė</v>
      </c>
      <c r="E9" s="17">
        <f>KVALIFIKACIJA!C9</f>
        <v>34</v>
      </c>
      <c r="F9" s="18"/>
      <c r="G9" s="18"/>
      <c r="H9" s="18"/>
      <c r="I9" s="19"/>
    </row>
    <row r="10" spans="2:11" ht="22.7" customHeight="1" x14ac:dyDescent="0.3">
      <c r="B10" s="10">
        <v>5</v>
      </c>
      <c r="C10" s="16" t="str">
        <f>KVALIFIKACIJA!D10</f>
        <v>Paulius</v>
      </c>
      <c r="D10" s="16" t="str">
        <f>KVALIFIKACIJA!E10</f>
        <v>Petraitis</v>
      </c>
      <c r="E10" s="17">
        <f>KVALIFIKACIJA!C10</f>
        <v>35</v>
      </c>
      <c r="F10" s="18"/>
      <c r="G10" s="18"/>
      <c r="H10" s="18"/>
      <c r="I10" s="19"/>
    </row>
    <row r="11" spans="2:11" ht="22.7" customHeight="1" x14ac:dyDescent="0.3">
      <c r="B11" s="10">
        <v>6</v>
      </c>
      <c r="C11" s="16" t="str">
        <f>KVALIFIKACIJA!D11</f>
        <v>Evaldas</v>
      </c>
      <c r="D11" s="16" t="str">
        <f>KVALIFIKACIJA!E11</f>
        <v>Baciuška</v>
      </c>
      <c r="E11" s="17">
        <f>KVALIFIKACIJA!C11</f>
        <v>36</v>
      </c>
      <c r="F11" s="18"/>
      <c r="G11" s="18"/>
      <c r="H11" s="18"/>
      <c r="I11" s="19"/>
    </row>
    <row r="12" spans="2:11" ht="22.7" customHeight="1" x14ac:dyDescent="0.3">
      <c r="B12" s="10">
        <v>7</v>
      </c>
      <c r="C12" s="16" t="str">
        <f>KVALIFIKACIJA!D12</f>
        <v>Andrius</v>
      </c>
      <c r="D12" s="16" t="str">
        <f>KVALIFIKACIJA!E12</f>
        <v>Poška</v>
      </c>
      <c r="E12" s="17">
        <f>KVALIFIKACIJA!C12</f>
        <v>37</v>
      </c>
      <c r="F12" s="18"/>
      <c r="G12" s="18"/>
      <c r="H12" s="18"/>
      <c r="I12" s="19"/>
    </row>
    <row r="13" spans="2:11" ht="22.7" customHeight="1" x14ac:dyDescent="0.3">
      <c r="B13" s="10">
        <v>8</v>
      </c>
      <c r="C13" s="16" t="str">
        <f>KVALIFIKACIJA!D13</f>
        <v>Simas</v>
      </c>
      <c r="D13" s="16" t="str">
        <f>KVALIFIKACIJA!E13</f>
        <v>Kvietkauskas</v>
      </c>
      <c r="E13" s="17">
        <f>KVALIFIKACIJA!C13</f>
        <v>38</v>
      </c>
      <c r="F13" s="18"/>
      <c r="G13" s="18"/>
      <c r="H13" s="18"/>
      <c r="I13" s="19"/>
    </row>
    <row r="14" spans="2:11" ht="22.7" customHeight="1" x14ac:dyDescent="0.3">
      <c r="B14" s="10">
        <v>9</v>
      </c>
      <c r="C14" s="16" t="str">
        <f>KVALIFIKACIJA!D14</f>
        <v>Arnas</v>
      </c>
      <c r="D14" s="16" t="str">
        <f>KVALIFIKACIJA!E14</f>
        <v>Dyburis</v>
      </c>
      <c r="E14" s="17">
        <f>KVALIFIKACIJA!C14</f>
        <v>39</v>
      </c>
      <c r="F14" s="18"/>
      <c r="G14" s="18"/>
      <c r="H14" s="18"/>
      <c r="I14" s="19"/>
    </row>
    <row r="15" spans="2:11" ht="22.7" customHeight="1" x14ac:dyDescent="0.3">
      <c r="B15" s="10">
        <v>10</v>
      </c>
      <c r="C15" s="16" t="str">
        <f>KVALIFIKACIJA!D15</f>
        <v>Aleksandr</v>
      </c>
      <c r="D15" s="16" t="str">
        <f>KVALIFIKACIJA!E15</f>
        <v>Kolesnikovas</v>
      </c>
      <c r="E15" s="17">
        <f>KVALIFIKACIJA!C15</f>
        <v>40</v>
      </c>
      <c r="F15" s="18"/>
      <c r="G15" s="18"/>
      <c r="H15" s="18"/>
      <c r="I15" s="19"/>
    </row>
    <row r="16" spans="2:11" ht="22.7" customHeight="1" x14ac:dyDescent="0.3">
      <c r="B16" s="10">
        <v>11</v>
      </c>
      <c r="C16" s="16" t="str">
        <f>KVALIFIKACIJA!D16</f>
        <v>Laisvūnas</v>
      </c>
      <c r="D16" s="16" t="str">
        <f>KVALIFIKACIJA!E16</f>
        <v>Žilys</v>
      </c>
      <c r="E16" s="17">
        <f>KVALIFIKACIJA!C16</f>
        <v>41</v>
      </c>
      <c r="F16" s="18"/>
      <c r="G16" s="18"/>
      <c r="H16" s="18"/>
      <c r="I16" s="19"/>
    </row>
    <row r="17" spans="2:9" ht="22.7" customHeight="1" x14ac:dyDescent="0.3">
      <c r="B17" s="10">
        <v>12</v>
      </c>
      <c r="C17" s="16" t="str">
        <f>KVALIFIKACIJA!D17</f>
        <v>Donatas</v>
      </c>
      <c r="D17" s="16" t="str">
        <f>KVALIFIKACIJA!E17</f>
        <v>Stundzia</v>
      </c>
      <c r="E17" s="17">
        <f>KVALIFIKACIJA!C17</f>
        <v>42</v>
      </c>
      <c r="F17" s="18"/>
      <c r="G17" s="18"/>
      <c r="H17" s="18"/>
      <c r="I17" s="19"/>
    </row>
    <row r="18" spans="2:9" ht="22.7" customHeight="1" x14ac:dyDescent="0.3">
      <c r="B18" s="10">
        <v>13</v>
      </c>
      <c r="C18" s="16" t="str">
        <f>KVALIFIKACIJA!D18</f>
        <v>Vytautas</v>
      </c>
      <c r="D18" s="16" t="str">
        <f>KVALIFIKACIJA!E18</f>
        <v>Čaplikas</v>
      </c>
      <c r="E18" s="17">
        <f>KVALIFIKACIJA!C18</f>
        <v>43</v>
      </c>
      <c r="F18" s="18"/>
      <c r="G18" s="18"/>
      <c r="H18" s="18"/>
      <c r="I18" s="19"/>
    </row>
    <row r="19" spans="2:9" ht="22.7" customHeight="1" x14ac:dyDescent="0.3">
      <c r="B19" s="10">
        <v>14</v>
      </c>
      <c r="C19" s="16" t="str">
        <f>KVALIFIKACIJA!D19</f>
        <v>Justinas</v>
      </c>
      <c r="D19" s="16" t="str">
        <f>KVALIFIKACIJA!E19</f>
        <v>Pečiukonis</v>
      </c>
      <c r="E19" s="17">
        <f>KVALIFIKACIJA!C19</f>
        <v>44</v>
      </c>
      <c r="F19" s="18"/>
      <c r="G19" s="18"/>
      <c r="H19" s="18"/>
      <c r="I19" s="19"/>
    </row>
    <row r="20" spans="2:9" ht="22.7" customHeight="1" x14ac:dyDescent="0.3">
      <c r="B20" s="10">
        <v>15</v>
      </c>
      <c r="C20" s="16" t="str">
        <f>KVALIFIKACIJA!D20</f>
        <v>Evaldas</v>
      </c>
      <c r="D20" s="16" t="str">
        <f>KVALIFIKACIJA!E20</f>
        <v>Bliujus</v>
      </c>
      <c r="E20" s="17">
        <f>KVALIFIKACIJA!C20</f>
        <v>45</v>
      </c>
      <c r="F20" s="18"/>
      <c r="G20" s="18"/>
      <c r="H20" s="18"/>
      <c r="I20" s="19"/>
    </row>
    <row r="21" spans="2:9" ht="22.7" customHeight="1" x14ac:dyDescent="0.3">
      <c r="B21" s="10">
        <v>16</v>
      </c>
      <c r="C21" s="16" t="str">
        <f>KVALIFIKACIJA!D21</f>
        <v>Paulius</v>
      </c>
      <c r="D21" s="16" t="str">
        <f>KVALIFIKACIJA!E21</f>
        <v>Laurinkus</v>
      </c>
      <c r="E21" s="17">
        <f>KVALIFIKACIJA!C21</f>
        <v>46</v>
      </c>
      <c r="F21" s="18"/>
      <c r="G21" s="18"/>
      <c r="H21" s="18"/>
      <c r="I21" s="19"/>
    </row>
    <row r="22" spans="2:9" ht="22.7" customHeight="1" x14ac:dyDescent="0.3">
      <c r="B22" s="10">
        <v>17</v>
      </c>
      <c r="C22" s="16" t="str">
        <f>KVALIFIKACIJA!D22</f>
        <v>Giedrius</v>
      </c>
      <c r="D22" s="16" t="str">
        <f>KVALIFIKACIJA!E22</f>
        <v>Zabulionis</v>
      </c>
      <c r="E22" s="17">
        <f>KVALIFIKACIJA!C22</f>
        <v>47</v>
      </c>
      <c r="F22" s="18"/>
      <c r="G22" s="18"/>
      <c r="H22" s="18"/>
      <c r="I22" s="19"/>
    </row>
    <row r="23" spans="2:9" ht="22.7" customHeight="1" x14ac:dyDescent="0.3">
      <c r="B23" s="10">
        <v>18</v>
      </c>
      <c r="C23" s="16" t="str">
        <f>KVALIFIKACIJA!D23</f>
        <v>Julius</v>
      </c>
      <c r="D23" s="16" t="str">
        <f>KVALIFIKACIJA!E23</f>
        <v>Mockevičius</v>
      </c>
      <c r="E23" s="17">
        <f>KVALIFIKACIJA!C23</f>
        <v>48</v>
      </c>
      <c r="F23" s="18"/>
      <c r="G23" s="18"/>
      <c r="H23" s="18"/>
      <c r="I23" s="19"/>
    </row>
    <row r="24" spans="2:9" ht="22.7" customHeight="1" x14ac:dyDescent="0.3">
      <c r="B24" s="10">
        <v>19</v>
      </c>
      <c r="C24" s="16" t="str">
        <f>KVALIFIKACIJA!D24</f>
        <v xml:space="preserve">Mindaugas </v>
      </c>
      <c r="D24" s="16" t="str">
        <f>KVALIFIKACIJA!E24</f>
        <v>Maslauskas</v>
      </c>
      <c r="E24" s="17">
        <f>KVALIFIKACIJA!C24</f>
        <v>49</v>
      </c>
      <c r="F24" s="18"/>
      <c r="G24" s="18"/>
      <c r="H24" s="18"/>
      <c r="I24" s="19"/>
    </row>
    <row r="25" spans="2:9" ht="22.7" customHeight="1" x14ac:dyDescent="0.3">
      <c r="B25" s="10">
        <v>20</v>
      </c>
      <c r="C25" s="16" t="str">
        <f>KVALIFIKACIJA!D25</f>
        <v>Aurimas</v>
      </c>
      <c r="D25" s="16" t="str">
        <f>KVALIFIKACIJA!E25</f>
        <v>Janeika</v>
      </c>
      <c r="E25" s="17">
        <f>KVALIFIKACIJA!C25</f>
        <v>50</v>
      </c>
      <c r="F25" s="18"/>
      <c r="G25" s="18"/>
      <c r="H25" s="18"/>
      <c r="I25" s="19"/>
    </row>
    <row r="26" spans="2:9" ht="22.7" customHeight="1" x14ac:dyDescent="0.3">
      <c r="B26" s="10">
        <v>21</v>
      </c>
      <c r="C26" s="16" t="str">
        <f>KVALIFIKACIJA!D26</f>
        <v xml:space="preserve">Tadas </v>
      </c>
      <c r="D26" s="16" t="str">
        <f>KVALIFIKACIJA!E26</f>
        <v>Gvozdas</v>
      </c>
      <c r="E26" s="17">
        <f>KVALIFIKACIJA!C26</f>
        <v>51</v>
      </c>
      <c r="F26" s="18"/>
      <c r="G26" s="18"/>
      <c r="H26" s="18"/>
      <c r="I26" s="19"/>
    </row>
    <row r="27" spans="2:9" ht="22.7" customHeight="1" x14ac:dyDescent="0.3">
      <c r="B27" s="10">
        <v>22</v>
      </c>
      <c r="C27" s="16" t="str">
        <f>KVALIFIKACIJA!D27</f>
        <v>Andrius</v>
      </c>
      <c r="D27" s="16" t="str">
        <f>KVALIFIKACIJA!E27</f>
        <v>Surplys</v>
      </c>
      <c r="E27" s="17">
        <f>KVALIFIKACIJA!C27</f>
        <v>52</v>
      </c>
      <c r="F27" s="18"/>
      <c r="G27" s="18"/>
      <c r="H27" s="18"/>
      <c r="I27" s="19"/>
    </row>
    <row r="28" spans="2:9" ht="22.7" customHeight="1" x14ac:dyDescent="0.3">
      <c r="B28" s="10">
        <v>23</v>
      </c>
      <c r="C28" s="16" t="str">
        <f>KVALIFIKACIJA!D28</f>
        <v>Darius</v>
      </c>
      <c r="D28" s="16" t="str">
        <f>KVALIFIKACIJA!E28</f>
        <v>Jurčiukonis</v>
      </c>
      <c r="E28" s="17">
        <f>KVALIFIKACIJA!C28</f>
        <v>53</v>
      </c>
      <c r="F28" s="18"/>
      <c r="G28" s="18"/>
      <c r="H28" s="18"/>
      <c r="I28" s="19"/>
    </row>
    <row r="29" spans="2:9" ht="22.7" customHeight="1" x14ac:dyDescent="0.3">
      <c r="B29" s="10">
        <v>24</v>
      </c>
      <c r="C29" s="16" t="str">
        <f>KVALIFIKACIJA!D29</f>
        <v>Ernestas</v>
      </c>
      <c r="D29" s="16" t="str">
        <f>KVALIFIKACIJA!E29</f>
        <v>Vaišvilas</v>
      </c>
      <c r="E29" s="17">
        <f>KVALIFIKACIJA!C29</f>
        <v>54</v>
      </c>
      <c r="F29" s="18"/>
      <c r="G29" s="18"/>
      <c r="H29" s="18"/>
      <c r="I29" s="19"/>
    </row>
    <row r="30" spans="2:9" ht="22.7" customHeight="1" x14ac:dyDescent="0.3">
      <c r="B30" s="10">
        <v>25</v>
      </c>
      <c r="C30" s="16" t="str">
        <f>KVALIFIKACIJA!D30</f>
        <v>Stasys</v>
      </c>
      <c r="D30" s="16" t="str">
        <f>KVALIFIKACIJA!E30</f>
        <v>Šliumpa</v>
      </c>
      <c r="E30" s="17">
        <f>KVALIFIKACIJA!C30</f>
        <v>55</v>
      </c>
      <c r="F30" s="18"/>
      <c r="G30" s="18"/>
      <c r="H30" s="18"/>
      <c r="I30" s="19"/>
    </row>
    <row r="31" spans="2:9" ht="22.7" customHeight="1" x14ac:dyDescent="0.3">
      <c r="B31" s="10">
        <v>26</v>
      </c>
      <c r="C31" s="16" t="str">
        <f>KVALIFIKACIJA!D31</f>
        <v>Arnas</v>
      </c>
      <c r="D31" s="16" t="str">
        <f>KVALIFIKACIJA!E31</f>
        <v>Dyburis</v>
      </c>
      <c r="E31" s="17">
        <f>KVALIFIKACIJA!C31</f>
        <v>60</v>
      </c>
      <c r="F31" s="18"/>
      <c r="G31" s="18"/>
      <c r="H31" s="18"/>
      <c r="I31" s="19"/>
    </row>
    <row r="32" spans="2:9" ht="22.7" customHeight="1" x14ac:dyDescent="0.3">
      <c r="B32" s="10">
        <v>27</v>
      </c>
      <c r="C32" s="16" t="str">
        <f>KVALIFIKACIJA!D32</f>
        <v>Marius</v>
      </c>
      <c r="D32" s="16" t="str">
        <f>KVALIFIKACIJA!E32</f>
        <v>Klimas</v>
      </c>
      <c r="E32" s="17">
        <f>KVALIFIKACIJA!C32</f>
        <v>61</v>
      </c>
      <c r="F32" s="18"/>
      <c r="G32" s="18"/>
      <c r="H32" s="18"/>
      <c r="I32" s="19"/>
    </row>
    <row r="33" spans="2:9" ht="22.7" customHeight="1" x14ac:dyDescent="0.3">
      <c r="B33" s="10">
        <v>28</v>
      </c>
      <c r="C33" s="16" t="str">
        <f>KVALIFIKACIJA!D33</f>
        <v>Andrėj</v>
      </c>
      <c r="D33" s="16" t="str">
        <f>KVALIFIKACIJA!E33</f>
        <v>Osačij</v>
      </c>
      <c r="E33" s="17">
        <f>KVALIFIKACIJA!C33</f>
        <v>62</v>
      </c>
      <c r="F33" s="18"/>
      <c r="G33" s="18"/>
      <c r="H33" s="18"/>
      <c r="I33" s="19"/>
    </row>
    <row r="34" spans="2:9" ht="22.7" customHeight="1" x14ac:dyDescent="0.3">
      <c r="B34" s="10">
        <v>29</v>
      </c>
      <c r="C34" s="16" t="str">
        <f>KVALIFIKACIJA!D34</f>
        <v>Andrius</v>
      </c>
      <c r="D34" s="16" t="str">
        <f>KVALIFIKACIJA!E34</f>
        <v>Poška</v>
      </c>
      <c r="E34" s="17">
        <f>KVALIFIKACIJA!C34</f>
        <v>63</v>
      </c>
      <c r="F34" s="18"/>
      <c r="G34" s="18"/>
      <c r="H34" s="18"/>
      <c r="I34" s="19"/>
    </row>
    <row r="35" spans="2:9" ht="22.7" customHeight="1" x14ac:dyDescent="0.3">
      <c r="B35" s="18">
        <v>30</v>
      </c>
      <c r="C35" s="16" t="str">
        <f>KVALIFIKACIJA!D35</f>
        <v>Silvestras</v>
      </c>
      <c r="D35" s="16" t="str">
        <f>KVALIFIKACIJA!E35</f>
        <v>Bieliauskas</v>
      </c>
      <c r="E35" s="17">
        <f>KVALIFIKACIJA!C35</f>
        <v>64</v>
      </c>
      <c r="F35" s="18"/>
      <c r="G35" s="18"/>
      <c r="H35" s="18"/>
      <c r="I35" s="19"/>
    </row>
    <row r="36" spans="2:9" ht="22.7" customHeight="1" x14ac:dyDescent="0.3">
      <c r="B36" s="18">
        <v>31</v>
      </c>
      <c r="C36" s="16" t="str">
        <f>KVALIFIKACIJA!D36</f>
        <v>Tomas</v>
      </c>
      <c r="D36" s="16" t="str">
        <f>KVALIFIKACIJA!E36</f>
        <v>Liutkevičius</v>
      </c>
      <c r="E36" s="17">
        <f>KVALIFIKACIJA!C36</f>
        <v>65</v>
      </c>
      <c r="F36" s="18"/>
      <c r="G36" s="18"/>
      <c r="H36" s="18"/>
      <c r="I36" s="19"/>
    </row>
  </sheetData>
  <sheetProtection selectLockedCells="1" selectUnlockedCells="1"/>
  <mergeCells count="1">
    <mergeCell ref="F3:H3"/>
  </mergeCells>
  <pageMargins left="0.25" right="0.25" top="0.19652777777777777" bottom="0.19652777777777777" header="0.51180555555555551" footer="0.51180555555555551"/>
  <pageSetup paperSize="12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9"/>
  <sheetViews>
    <sheetView topLeftCell="A6" zoomScale="65" zoomScaleNormal="65" workbookViewId="0">
      <selection activeCell="D23" sqref="D23"/>
    </sheetView>
  </sheetViews>
  <sheetFormatPr defaultColWidth="8.5703125" defaultRowHeight="19.5" x14ac:dyDescent="0.3"/>
  <cols>
    <col min="1" max="1" width="12.5703125" style="1" customWidth="1"/>
    <col min="2" max="2" width="6.42578125" style="2" customWidth="1"/>
    <col min="3" max="3" width="27.42578125" style="1" customWidth="1"/>
    <col min="4" max="4" width="20.5703125" style="1" customWidth="1"/>
    <col min="5" max="5" width="11" style="3" customWidth="1"/>
    <col min="6" max="7" width="8.5703125" style="1"/>
    <col min="8" max="8" width="29.7109375" style="1" customWidth="1"/>
    <col min="9" max="16384" width="8.5703125" style="1"/>
  </cols>
  <sheetData>
    <row r="5" spans="2:6" x14ac:dyDescent="0.3">
      <c r="C5" s="150" t="s">
        <v>0</v>
      </c>
      <c r="D5" s="150"/>
    </row>
    <row r="6" spans="2:6" x14ac:dyDescent="0.3">
      <c r="B6" s="151" t="s">
        <v>84</v>
      </c>
      <c r="C6" s="151"/>
      <c r="D6" s="151"/>
      <c r="E6" s="151"/>
      <c r="F6" s="4"/>
    </row>
    <row r="7" spans="2:6" x14ac:dyDescent="0.3">
      <c r="C7" s="5"/>
    </row>
    <row r="8" spans="2:6" x14ac:dyDescent="0.3">
      <c r="B8" s="108" t="s">
        <v>2</v>
      </c>
      <c r="C8" s="108" t="s">
        <v>3</v>
      </c>
      <c r="D8" s="108" t="s">
        <v>4</v>
      </c>
      <c r="E8" s="108" t="s">
        <v>5</v>
      </c>
    </row>
    <row r="9" spans="2:6" x14ac:dyDescent="0.3">
      <c r="B9" s="109">
        <v>1</v>
      </c>
      <c r="C9" s="110" t="str">
        <f>[1]Sheet1!B2</f>
        <v>Tadas</v>
      </c>
      <c r="D9" s="110" t="str">
        <f>[1]Sheet1!C2</f>
        <v>Gvozdas</v>
      </c>
      <c r="E9" s="111">
        <v>51</v>
      </c>
    </row>
    <row r="10" spans="2:6" x14ac:dyDescent="0.3">
      <c r="B10" s="109">
        <v>2</v>
      </c>
      <c r="C10" s="110" t="str">
        <f>[1]Sheet1!B3</f>
        <v>Justinas</v>
      </c>
      <c r="D10" s="110" t="s">
        <v>6</v>
      </c>
      <c r="E10" s="111">
        <f>[1]Sheet1!K3</f>
        <v>44</v>
      </c>
    </row>
    <row r="11" spans="2:6" x14ac:dyDescent="0.3">
      <c r="B11" s="109">
        <v>3</v>
      </c>
      <c r="C11" s="110" t="str">
        <f>[1]Sheet1!B4</f>
        <v>Evaldas</v>
      </c>
      <c r="D11" s="110" t="str">
        <f>[1]Sheet1!C4</f>
        <v>Baciuška</v>
      </c>
      <c r="E11" s="111">
        <f>[1]Sheet1!K4</f>
        <v>36</v>
      </c>
    </row>
    <row r="12" spans="2:6" x14ac:dyDescent="0.3">
      <c r="B12" s="109">
        <v>4</v>
      </c>
      <c r="C12" s="110" t="str">
        <f>[1]Sheet1!B5</f>
        <v>Igor</v>
      </c>
      <c r="D12" s="110" t="str">
        <f>[1]Sheet1!C5</f>
        <v>Martynov</v>
      </c>
      <c r="E12" s="111">
        <f>[1]Sheet1!K5</f>
        <v>32</v>
      </c>
    </row>
    <row r="13" spans="2:6" x14ac:dyDescent="0.3">
      <c r="B13" s="109">
        <v>5</v>
      </c>
      <c r="C13" s="110" t="str">
        <f>[1]Sheet1!B6</f>
        <v>Simas</v>
      </c>
      <c r="D13" s="110" t="str">
        <f>[1]Sheet1!C6</f>
        <v>Kvietkauskas</v>
      </c>
      <c r="E13" s="111">
        <f>[1]Sheet1!K6</f>
        <v>38</v>
      </c>
    </row>
    <row r="14" spans="2:6" x14ac:dyDescent="0.3">
      <c r="B14" s="109">
        <v>6</v>
      </c>
      <c r="C14" s="110" t="str">
        <f>[1]Sheet1!B7</f>
        <v>Robert</v>
      </c>
      <c r="D14" s="110" t="str">
        <f>[1]Sheet1!C7</f>
        <v>Lisovskij</v>
      </c>
      <c r="E14" s="111">
        <f>[1]Sheet1!K7</f>
        <v>31</v>
      </c>
    </row>
    <row r="15" spans="2:6" x14ac:dyDescent="0.3">
      <c r="B15" s="109">
        <v>7</v>
      </c>
      <c r="C15" s="110" t="str">
        <f>[1]Sheet1!B8</f>
        <v>Silvestras</v>
      </c>
      <c r="D15" s="110" t="str">
        <f>[1]Sheet1!C8</f>
        <v>Bieliauskas</v>
      </c>
      <c r="E15" s="111">
        <f>[1]Sheet1!K8</f>
        <v>64</v>
      </c>
    </row>
    <row r="16" spans="2:6" x14ac:dyDescent="0.3">
      <c r="B16" s="109">
        <v>8</v>
      </c>
      <c r="C16" s="110" t="s">
        <v>7</v>
      </c>
      <c r="D16" s="110" t="s">
        <v>8</v>
      </c>
      <c r="E16" s="111">
        <f>[1]Sheet1!K9</f>
        <v>34</v>
      </c>
    </row>
    <row r="17" spans="2:5" x14ac:dyDescent="0.3">
      <c r="B17" s="109">
        <v>9</v>
      </c>
      <c r="C17" s="110" t="str">
        <f>[1]Sheet1!B10</f>
        <v>Paulius</v>
      </c>
      <c r="D17" s="110" t="str">
        <f>[1]Sheet1!C10</f>
        <v>Laurinkus</v>
      </c>
      <c r="E17" s="111">
        <f>[1]Sheet1!K10</f>
        <v>46</v>
      </c>
    </row>
    <row r="18" spans="2:5" x14ac:dyDescent="0.3">
      <c r="B18" s="109">
        <v>10</v>
      </c>
      <c r="C18" s="110" t="str">
        <f>[1]Sheet1!B11</f>
        <v>Vygantas</v>
      </c>
      <c r="D18" s="110" t="str">
        <f>[1]Sheet1!C11</f>
        <v>Rimkus</v>
      </c>
      <c r="E18" s="111">
        <f>[1]Sheet1!K11</f>
        <v>33</v>
      </c>
    </row>
    <row r="19" spans="2:5" x14ac:dyDescent="0.3">
      <c r="B19" s="109">
        <v>11</v>
      </c>
      <c r="C19" s="110" t="str">
        <f>[1]Sheet1!B12</f>
        <v>Darius</v>
      </c>
      <c r="D19" s="110" t="str">
        <f>[1]Sheet1!C12</f>
        <v>Jurčiukonis</v>
      </c>
      <c r="E19" s="111">
        <f>[1]Sheet1!K12</f>
        <v>53</v>
      </c>
    </row>
    <row r="20" spans="2:5" x14ac:dyDescent="0.3">
      <c r="B20" s="109">
        <v>12</v>
      </c>
      <c r="C20" s="110" t="str">
        <f>[1]Sheet1!B13</f>
        <v>Aurimas</v>
      </c>
      <c r="D20" s="110" t="str">
        <f>[1]Sheet1!C13</f>
        <v>Janeika</v>
      </c>
      <c r="E20" s="111">
        <f>[1]Sheet1!K13</f>
        <v>50</v>
      </c>
    </row>
    <row r="21" spans="2:5" x14ac:dyDescent="0.3">
      <c r="B21" s="109">
        <v>13</v>
      </c>
      <c r="C21" s="110" t="str">
        <f>[1]Sheet1!B14</f>
        <v>Aleksandr</v>
      </c>
      <c r="D21" s="110" t="str">
        <f>[1]Sheet1!C14</f>
        <v>Kolesnikovas</v>
      </c>
      <c r="E21" s="111">
        <f>[1]Sheet1!K14</f>
        <v>40</v>
      </c>
    </row>
    <row r="22" spans="2:5" x14ac:dyDescent="0.3">
      <c r="B22" s="109">
        <v>14</v>
      </c>
      <c r="C22" s="110" t="str">
        <f>[1]Sheet1!B15</f>
        <v>Evaldas</v>
      </c>
      <c r="D22" s="110" t="str">
        <f>[1]Sheet1!C15</f>
        <v>Bliujus</v>
      </c>
      <c r="E22" s="111">
        <f>[1]Sheet1!K15</f>
        <v>45</v>
      </c>
    </row>
    <row r="23" spans="2:5" x14ac:dyDescent="0.3">
      <c r="B23" s="109">
        <v>15</v>
      </c>
      <c r="C23" s="110" t="str">
        <f>[1]Sheet1!B16</f>
        <v>Arnas</v>
      </c>
      <c r="D23" s="110" t="str">
        <f>[1]Sheet1!C16</f>
        <v>Dyburis</v>
      </c>
      <c r="E23" s="111">
        <v>60</v>
      </c>
    </row>
    <row r="24" spans="2:5" x14ac:dyDescent="0.3">
      <c r="B24" s="109">
        <v>16</v>
      </c>
      <c r="C24" s="110" t="str">
        <f>[1]Sheet1!B17</f>
        <v>Vytautas</v>
      </c>
      <c r="D24" s="110" t="s">
        <v>9</v>
      </c>
      <c r="E24" s="111">
        <v>43</v>
      </c>
    </row>
    <row r="25" spans="2:5" x14ac:dyDescent="0.3">
      <c r="B25" s="109">
        <v>17</v>
      </c>
      <c r="C25" s="110" t="str">
        <f>[1]Sheet1!B18</f>
        <v>Arnas</v>
      </c>
      <c r="D25" s="110" t="str">
        <f>[1]Sheet1!C18</f>
        <v>Dyburis</v>
      </c>
      <c r="E25" s="111">
        <v>39</v>
      </c>
    </row>
    <row r="26" spans="2:5" x14ac:dyDescent="0.3">
      <c r="B26" s="109">
        <v>18</v>
      </c>
      <c r="C26" s="110" t="str">
        <f>[1]Sheet1!B20</f>
        <v>Laisvūnas</v>
      </c>
      <c r="D26" s="110" t="str">
        <f>[1]Sheet1!C20</f>
        <v>Žilys</v>
      </c>
      <c r="E26" s="111">
        <v>41</v>
      </c>
    </row>
    <row r="27" spans="2:5" x14ac:dyDescent="0.3">
      <c r="B27" s="109">
        <v>19</v>
      </c>
      <c r="C27" s="110" t="str">
        <f>[1]Sheet1!B21</f>
        <v>Stasys</v>
      </c>
      <c r="D27" s="110" t="s">
        <v>10</v>
      </c>
      <c r="E27" s="111">
        <v>55</v>
      </c>
    </row>
    <row r="28" spans="2:5" x14ac:dyDescent="0.3">
      <c r="B28" s="109">
        <v>20</v>
      </c>
      <c r="C28" s="110" t="str">
        <f>[1]Sheet1!B22</f>
        <v>Andrius</v>
      </c>
      <c r="D28" s="110" t="str">
        <f>[1]Sheet1!C22</f>
        <v>Poška</v>
      </c>
      <c r="E28" s="111">
        <v>37</v>
      </c>
    </row>
    <row r="29" spans="2:5" x14ac:dyDescent="0.3">
      <c r="B29" s="109">
        <v>21</v>
      </c>
      <c r="C29" s="110" t="str">
        <f>[1]Sheet1!B23</f>
        <v>Giedrius</v>
      </c>
      <c r="D29" s="110" t="str">
        <f>[1]Sheet1!C23</f>
        <v>Zabulionis</v>
      </c>
      <c r="E29" s="111">
        <v>47</v>
      </c>
    </row>
    <row r="30" spans="2:5" x14ac:dyDescent="0.3">
      <c r="B30" s="109">
        <v>22</v>
      </c>
      <c r="C30" s="110" t="str">
        <f>[1]Sheet1!B25</f>
        <v>Andrius</v>
      </c>
      <c r="D30" s="110" t="str">
        <f>[1]Sheet1!C25</f>
        <v>Poška</v>
      </c>
      <c r="E30" s="111">
        <v>63</v>
      </c>
    </row>
    <row r="31" spans="2:5" x14ac:dyDescent="0.3">
      <c r="B31" s="109">
        <v>23</v>
      </c>
      <c r="C31" s="110" t="str">
        <f>[1]Sheet1!B26</f>
        <v>Ernestas</v>
      </c>
      <c r="D31" s="110" t="str">
        <f>[1]Sheet1!C26</f>
        <v>Vaišvilas</v>
      </c>
      <c r="E31" s="111">
        <v>54</v>
      </c>
    </row>
    <row r="32" spans="2:5" x14ac:dyDescent="0.3">
      <c r="B32" s="109">
        <v>24</v>
      </c>
      <c r="C32" s="110" t="str">
        <f>[1]Sheet1!B27</f>
        <v xml:space="preserve">Mindaugas </v>
      </c>
      <c r="D32" s="110" t="str">
        <f>[1]Sheet1!C27</f>
        <v>Maslauskas</v>
      </c>
      <c r="E32" s="111">
        <v>49</v>
      </c>
    </row>
    <row r="33" spans="2:5" x14ac:dyDescent="0.3">
      <c r="B33" s="109">
        <v>25</v>
      </c>
      <c r="C33" s="110" t="str">
        <f>[1]Sheet1!B28</f>
        <v>Paulius</v>
      </c>
      <c r="D33" s="110" t="str">
        <f>[1]Sheet1!C28</f>
        <v>Petraitis</v>
      </c>
      <c r="E33" s="111">
        <v>35</v>
      </c>
    </row>
    <row r="34" spans="2:5" x14ac:dyDescent="0.3">
      <c r="B34" s="109">
        <v>26</v>
      </c>
      <c r="C34" s="110" t="str">
        <f>[1]Sheet1!B29</f>
        <v>Donatas</v>
      </c>
      <c r="D34" s="110" t="str">
        <f>[1]Sheet1!C29</f>
        <v>Stundzia</v>
      </c>
      <c r="E34" s="111">
        <v>42</v>
      </c>
    </row>
    <row r="35" spans="2:5" x14ac:dyDescent="0.3">
      <c r="B35" s="109">
        <v>27</v>
      </c>
      <c r="C35" s="110" t="s">
        <v>11</v>
      </c>
      <c r="D35" s="110" t="s">
        <v>12</v>
      </c>
      <c r="E35" s="112">
        <v>48</v>
      </c>
    </row>
    <row r="36" spans="2:5" x14ac:dyDescent="0.3">
      <c r="B36" s="109">
        <v>28</v>
      </c>
      <c r="C36" s="110" t="s">
        <v>13</v>
      </c>
      <c r="D36" s="110" t="s">
        <v>14</v>
      </c>
      <c r="E36" s="112">
        <v>52</v>
      </c>
    </row>
    <row r="37" spans="2:5" x14ac:dyDescent="0.3">
      <c r="B37" s="109">
        <v>29</v>
      </c>
      <c r="C37" s="110" t="s">
        <v>15</v>
      </c>
      <c r="D37" s="110" t="s">
        <v>16</v>
      </c>
      <c r="E37" s="112">
        <v>62</v>
      </c>
    </row>
    <row r="38" spans="2:5" x14ac:dyDescent="0.3">
      <c r="B38" s="109">
        <v>30</v>
      </c>
      <c r="C38" s="113" t="s">
        <v>17</v>
      </c>
      <c r="D38" s="113" t="s">
        <v>18</v>
      </c>
      <c r="E38" s="112">
        <v>61</v>
      </c>
    </row>
    <row r="39" spans="2:5" x14ac:dyDescent="0.3">
      <c r="B39" s="109">
        <v>31</v>
      </c>
      <c r="C39" s="113" t="s">
        <v>19</v>
      </c>
      <c r="D39" s="113" t="s">
        <v>20</v>
      </c>
      <c r="E39" s="112">
        <v>65</v>
      </c>
    </row>
  </sheetData>
  <sheetProtection selectLockedCells="1" selectUnlockedCells="1"/>
  <mergeCells count="2">
    <mergeCell ref="C5:D5"/>
    <mergeCell ref="B6:E6"/>
  </mergeCells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V38"/>
  <sheetViews>
    <sheetView showGridLines="0" topLeftCell="A6" zoomScale="65" zoomScaleNormal="65" workbookViewId="0">
      <pane ySplit="4" topLeftCell="A10" activePane="bottomLeft" state="frozen"/>
      <selection activeCell="A6" sqref="A6"/>
      <selection pane="bottomLeft" activeCell="C14" sqref="C14"/>
    </sheetView>
  </sheetViews>
  <sheetFormatPr defaultColWidth="8.5703125" defaultRowHeight="15.75" x14ac:dyDescent="0.25"/>
  <cols>
    <col min="1" max="1" width="4" style="6" customWidth="1"/>
    <col min="2" max="3" width="14.7109375" style="7" customWidth="1"/>
    <col min="4" max="4" width="8.28515625" style="8" customWidth="1"/>
    <col min="5" max="7" width="11" style="6" customWidth="1"/>
    <col min="8" max="8" width="0" style="20" hidden="1" customWidth="1"/>
    <col min="9" max="9" width="6.140625" style="20" customWidth="1"/>
    <col min="10" max="12" width="11" style="6" customWidth="1"/>
    <col min="13" max="14" width="8.5703125" style="7"/>
    <col min="15" max="15" width="11.140625" style="7" customWidth="1"/>
    <col min="16" max="16" width="9.85546875" style="7" customWidth="1"/>
    <col min="17" max="254" width="8.5703125" style="7"/>
  </cols>
  <sheetData>
    <row r="3" spans="1:256" ht="21" x14ac:dyDescent="0.35">
      <c r="E3" s="21"/>
    </row>
    <row r="4" spans="1:256" ht="21" x14ac:dyDescent="0.35">
      <c r="J4" s="153"/>
      <c r="K4" s="153"/>
      <c r="L4" s="153"/>
    </row>
    <row r="6" spans="1:256" ht="27" customHeight="1" x14ac:dyDescent="0.35">
      <c r="B6" s="153" t="s">
        <v>27</v>
      </c>
      <c r="C6" s="153"/>
      <c r="D6" s="153"/>
      <c r="E6" s="153"/>
      <c r="F6" s="154"/>
      <c r="G6" s="154"/>
      <c r="H6" s="23"/>
      <c r="I6" s="23"/>
      <c r="J6" s="7"/>
      <c r="K6" s="154"/>
      <c r="L6" s="154"/>
      <c r="O6" s="154"/>
      <c r="P6" s="154"/>
    </row>
    <row r="7" spans="1:256" ht="19.5" x14ac:dyDescent="0.25">
      <c r="B7" s="131" t="s">
        <v>84</v>
      </c>
      <c r="C7" s="131"/>
      <c r="D7" s="131"/>
      <c r="E7" s="131"/>
      <c r="F7" s="24"/>
      <c r="G7" s="24"/>
      <c r="H7" s="25"/>
      <c r="I7" s="25"/>
      <c r="J7" s="7"/>
      <c r="K7" s="152"/>
      <c r="L7" s="152"/>
      <c r="O7" s="152"/>
      <c r="P7" s="152"/>
    </row>
    <row r="8" spans="1:256" ht="18.75" x14ac:dyDescent="0.3">
      <c r="F8" s="26" t="s">
        <v>23</v>
      </c>
      <c r="K8" s="26" t="s">
        <v>24</v>
      </c>
      <c r="N8" s="6"/>
      <c r="O8" s="26" t="s">
        <v>25</v>
      </c>
      <c r="P8" s="6"/>
    </row>
    <row r="9" spans="1:256" x14ac:dyDescent="0.25">
      <c r="A9" s="27" t="s">
        <v>2</v>
      </c>
      <c r="B9" s="27" t="s">
        <v>3</v>
      </c>
      <c r="C9" s="27" t="s">
        <v>4</v>
      </c>
      <c r="D9" s="28" t="s">
        <v>5</v>
      </c>
      <c r="E9" s="29" t="s">
        <v>28</v>
      </c>
      <c r="F9" s="29" t="s">
        <v>29</v>
      </c>
      <c r="G9" s="29" t="s">
        <v>30</v>
      </c>
      <c r="H9" s="30"/>
      <c r="I9" s="30"/>
      <c r="J9" s="29" t="s">
        <v>28</v>
      </c>
      <c r="K9" s="29" t="s">
        <v>29</v>
      </c>
      <c r="L9" s="31" t="s">
        <v>30</v>
      </c>
      <c r="N9" s="29" t="s">
        <v>28</v>
      </c>
      <c r="O9" s="29" t="s">
        <v>29</v>
      </c>
      <c r="P9" s="31" t="s">
        <v>30</v>
      </c>
    </row>
    <row r="10" spans="1:256" x14ac:dyDescent="0.25">
      <c r="A10" s="32">
        <v>1</v>
      </c>
      <c r="B10" s="33" t="str">
        <f>'PRINT form for JUDGES'!C6</f>
        <v>Robert</v>
      </c>
      <c r="C10" s="33" t="str">
        <f>'PRINT form for JUDGES'!D6</f>
        <v>Lisovskij</v>
      </c>
      <c r="D10" s="34">
        <f>'PRINT form for JUDGES'!E6</f>
        <v>31</v>
      </c>
      <c r="E10" s="35">
        <v>65</v>
      </c>
      <c r="F10" s="35">
        <v>70</v>
      </c>
      <c r="G10" s="35">
        <v>67</v>
      </c>
      <c r="H10" s="23"/>
      <c r="I10" s="23"/>
      <c r="J10" s="35">
        <v>69</v>
      </c>
      <c r="K10" s="35">
        <v>78</v>
      </c>
      <c r="L10" s="36">
        <v>75</v>
      </c>
      <c r="N10" s="35">
        <v>75</v>
      </c>
      <c r="O10" s="35">
        <v>81</v>
      </c>
      <c r="P10" s="36">
        <v>76</v>
      </c>
    </row>
    <row r="11" spans="1:256" x14ac:dyDescent="0.25">
      <c r="A11" s="32">
        <v>2</v>
      </c>
      <c r="B11" s="33" t="str">
        <f>'PRINT form for JUDGES'!C7</f>
        <v>Igor</v>
      </c>
      <c r="C11" s="33" t="str">
        <f>'PRINT form for JUDGES'!D7</f>
        <v>Martynov</v>
      </c>
      <c r="D11" s="34">
        <f>'PRINT form for JUDGES'!E7</f>
        <v>32</v>
      </c>
      <c r="E11" s="35">
        <v>69</v>
      </c>
      <c r="F11" s="35">
        <v>74</v>
      </c>
      <c r="G11" s="35">
        <v>73</v>
      </c>
      <c r="H11" s="23"/>
      <c r="I11" s="23"/>
      <c r="J11" s="35">
        <v>86</v>
      </c>
      <c r="K11" s="35">
        <v>88</v>
      </c>
      <c r="L11" s="36">
        <v>78</v>
      </c>
      <c r="N11" s="35">
        <v>88</v>
      </c>
      <c r="O11" s="35">
        <v>90</v>
      </c>
      <c r="P11" s="36">
        <v>84</v>
      </c>
    </row>
    <row r="12" spans="1:256" x14ac:dyDescent="0.25">
      <c r="A12" s="32">
        <v>3</v>
      </c>
      <c r="B12" s="33" t="str">
        <f>'PRINT form for JUDGES'!C8</f>
        <v>Vygantas</v>
      </c>
      <c r="C12" s="33" t="str">
        <f>'PRINT form for JUDGES'!D8</f>
        <v>Rimkus</v>
      </c>
      <c r="D12" s="34">
        <f>'PRINT form for JUDGES'!E8</f>
        <v>33</v>
      </c>
      <c r="E12" s="35">
        <v>63</v>
      </c>
      <c r="F12" s="35">
        <v>68</v>
      </c>
      <c r="G12" s="35">
        <v>69</v>
      </c>
      <c r="H12" s="23"/>
      <c r="I12" s="23"/>
      <c r="J12" s="35">
        <v>0</v>
      </c>
      <c r="K12" s="35">
        <v>0</v>
      </c>
      <c r="L12" s="36">
        <v>0</v>
      </c>
      <c r="N12" s="35">
        <v>72</v>
      </c>
      <c r="O12" s="35">
        <v>85</v>
      </c>
      <c r="P12" s="36">
        <v>76</v>
      </c>
    </row>
    <row r="13" spans="1:256" x14ac:dyDescent="0.25">
      <c r="A13" s="32">
        <v>4</v>
      </c>
      <c r="B13" s="33" t="str">
        <f>'PRINT form for JUDGES'!C9</f>
        <v>Deimantė</v>
      </c>
      <c r="C13" s="33" t="str">
        <f>'PRINT form for JUDGES'!D9</f>
        <v>Radzevičiūtė</v>
      </c>
      <c r="D13" s="34">
        <f>'PRINT form for JUDGES'!E9</f>
        <v>34</v>
      </c>
      <c r="E13" s="35">
        <v>85</v>
      </c>
      <c r="F13" s="35">
        <v>85</v>
      </c>
      <c r="G13" s="35">
        <v>80</v>
      </c>
      <c r="H13" s="23"/>
      <c r="I13" s="23"/>
      <c r="J13" s="35">
        <v>0</v>
      </c>
      <c r="K13" s="35">
        <v>0</v>
      </c>
      <c r="L13" s="36">
        <v>0</v>
      </c>
      <c r="N13" s="35">
        <v>61</v>
      </c>
      <c r="O13" s="35">
        <v>70</v>
      </c>
      <c r="P13" s="36">
        <v>74</v>
      </c>
    </row>
    <row r="14" spans="1:256" x14ac:dyDescent="0.25">
      <c r="A14" s="32">
        <v>5</v>
      </c>
      <c r="B14" s="33" t="str">
        <f>'PRINT form for JUDGES'!C10</f>
        <v>Paulius</v>
      </c>
      <c r="C14" s="33" t="str">
        <f>'PRINT form for JUDGES'!D10</f>
        <v>Petraitis</v>
      </c>
      <c r="D14" s="34">
        <f>'PRINT form for JUDGES'!E10</f>
        <v>35</v>
      </c>
      <c r="E14" s="35">
        <v>64</v>
      </c>
      <c r="F14" s="35">
        <v>69</v>
      </c>
      <c r="G14" s="35">
        <v>65</v>
      </c>
      <c r="H14" s="23"/>
      <c r="I14" s="23"/>
      <c r="J14" s="35">
        <v>58</v>
      </c>
      <c r="K14" s="35">
        <v>61</v>
      </c>
      <c r="L14" s="36">
        <v>52</v>
      </c>
      <c r="N14" s="35">
        <v>56</v>
      </c>
      <c r="O14" s="35">
        <v>60</v>
      </c>
      <c r="P14" s="36">
        <v>60</v>
      </c>
    </row>
    <row r="15" spans="1:256" s="40" customFormat="1" x14ac:dyDescent="0.25">
      <c r="A15" s="32">
        <v>6</v>
      </c>
      <c r="B15" s="33" t="str">
        <f>'PRINT form for JUDGES'!C11</f>
        <v>Evaldas</v>
      </c>
      <c r="C15" s="33" t="str">
        <f>'PRINT form for JUDGES'!D11</f>
        <v>Baciuška</v>
      </c>
      <c r="D15" s="34">
        <f>'PRINT form for JUDGES'!E11</f>
        <v>36</v>
      </c>
      <c r="E15" s="37">
        <v>66</v>
      </c>
      <c r="F15" s="37">
        <v>62</v>
      </c>
      <c r="G15" s="37">
        <v>60</v>
      </c>
      <c r="H15" s="38"/>
      <c r="I15" s="38"/>
      <c r="J15" s="37">
        <v>0</v>
      </c>
      <c r="K15" s="37">
        <v>0</v>
      </c>
      <c r="L15" s="39">
        <v>0</v>
      </c>
      <c r="N15" s="37">
        <v>43</v>
      </c>
      <c r="O15" s="37">
        <v>58</v>
      </c>
      <c r="P15" s="39">
        <v>56</v>
      </c>
      <c r="IU15" s="41"/>
      <c r="IV15" s="41"/>
    </row>
    <row r="16" spans="1:256" s="40" customFormat="1" x14ac:dyDescent="0.25">
      <c r="A16" s="32">
        <v>7</v>
      </c>
      <c r="B16" s="33" t="str">
        <f>'PRINT form for JUDGES'!C12</f>
        <v>Andrius</v>
      </c>
      <c r="C16" s="33" t="str">
        <f>'PRINT form for JUDGES'!D12</f>
        <v>Poška</v>
      </c>
      <c r="D16" s="34">
        <f>'PRINT form for JUDGES'!E12</f>
        <v>37</v>
      </c>
      <c r="E16" s="37">
        <v>84</v>
      </c>
      <c r="F16" s="37">
        <v>83</v>
      </c>
      <c r="G16" s="37">
        <v>82</v>
      </c>
      <c r="H16" s="38"/>
      <c r="I16" s="38"/>
      <c r="J16" s="37">
        <v>60</v>
      </c>
      <c r="K16" s="37">
        <v>80</v>
      </c>
      <c r="L16" s="39">
        <v>80</v>
      </c>
      <c r="N16" s="37">
        <v>77</v>
      </c>
      <c r="O16" s="37">
        <v>85</v>
      </c>
      <c r="P16" s="39">
        <v>86</v>
      </c>
      <c r="IU16" s="41"/>
      <c r="IV16" s="41"/>
    </row>
    <row r="17" spans="1:16" x14ac:dyDescent="0.25">
      <c r="A17" s="32">
        <v>8</v>
      </c>
      <c r="B17" s="33" t="str">
        <f>'PRINT form for JUDGES'!C13</f>
        <v>Simas</v>
      </c>
      <c r="C17" s="33" t="str">
        <f>'PRINT form for JUDGES'!D13</f>
        <v>Kvietkauskas</v>
      </c>
      <c r="D17" s="34">
        <f>'PRINT form for JUDGES'!E13</f>
        <v>38</v>
      </c>
      <c r="E17" s="35">
        <v>86</v>
      </c>
      <c r="F17" s="35">
        <v>86</v>
      </c>
      <c r="G17" s="35">
        <v>87</v>
      </c>
      <c r="H17" s="23"/>
      <c r="I17" s="23"/>
      <c r="J17" s="35">
        <v>77</v>
      </c>
      <c r="K17" s="35">
        <v>82</v>
      </c>
      <c r="L17" s="36">
        <v>84</v>
      </c>
      <c r="N17" s="35">
        <v>83</v>
      </c>
      <c r="O17" s="35">
        <v>80</v>
      </c>
      <c r="P17" s="36">
        <v>78</v>
      </c>
    </row>
    <row r="18" spans="1:16" x14ac:dyDescent="0.25">
      <c r="A18" s="32">
        <v>9</v>
      </c>
      <c r="B18" s="33" t="str">
        <f>'PRINT form for JUDGES'!C14</f>
        <v>Arnas</v>
      </c>
      <c r="C18" s="33" t="str">
        <f>'PRINT form for JUDGES'!D14</f>
        <v>Dyburis</v>
      </c>
      <c r="D18" s="34">
        <f>'PRINT form for JUDGES'!E14</f>
        <v>39</v>
      </c>
      <c r="E18" s="35">
        <v>0</v>
      </c>
      <c r="F18" s="35">
        <v>0</v>
      </c>
      <c r="G18" s="35">
        <v>0</v>
      </c>
      <c r="H18" s="23"/>
      <c r="I18" s="23"/>
      <c r="J18" s="35">
        <v>69</v>
      </c>
      <c r="K18" s="35">
        <v>81</v>
      </c>
      <c r="L18" s="36">
        <v>80</v>
      </c>
      <c r="N18" s="35">
        <v>78</v>
      </c>
      <c r="O18" s="35">
        <v>80</v>
      </c>
      <c r="P18" s="36">
        <v>79</v>
      </c>
    </row>
    <row r="19" spans="1:16" x14ac:dyDescent="0.25">
      <c r="A19" s="32">
        <v>10</v>
      </c>
      <c r="B19" s="33" t="str">
        <f>'PRINT form for JUDGES'!C15</f>
        <v>Aleksandr</v>
      </c>
      <c r="C19" s="33" t="str">
        <f>'PRINT form for JUDGES'!D15</f>
        <v>Kolesnikovas</v>
      </c>
      <c r="D19" s="34">
        <f>'PRINT form for JUDGES'!E15</f>
        <v>40</v>
      </c>
      <c r="E19" s="35">
        <v>42</v>
      </c>
      <c r="F19" s="35">
        <v>48</v>
      </c>
      <c r="G19" s="35">
        <v>45</v>
      </c>
      <c r="H19" s="23"/>
      <c r="I19" s="23"/>
      <c r="J19" s="35">
        <v>36</v>
      </c>
      <c r="K19" s="35">
        <v>42</v>
      </c>
      <c r="L19" s="36">
        <v>40</v>
      </c>
      <c r="N19" s="35">
        <v>41</v>
      </c>
      <c r="O19" s="35">
        <v>49</v>
      </c>
      <c r="P19" s="36">
        <v>40</v>
      </c>
    </row>
    <row r="20" spans="1:16" x14ac:dyDescent="0.25">
      <c r="A20" s="32">
        <v>11</v>
      </c>
      <c r="B20" s="33" t="str">
        <f>'PRINT form for JUDGES'!C16</f>
        <v>Laisvūnas</v>
      </c>
      <c r="C20" s="33" t="str">
        <f>'PRINT form for JUDGES'!D16</f>
        <v>Žilys</v>
      </c>
      <c r="D20" s="34">
        <f>'PRINT form for JUDGES'!E16</f>
        <v>41</v>
      </c>
      <c r="E20" s="35">
        <v>44</v>
      </c>
      <c r="F20" s="35">
        <v>44</v>
      </c>
      <c r="G20" s="35">
        <v>42</v>
      </c>
      <c r="H20" s="23"/>
      <c r="I20" s="23"/>
      <c r="J20" s="35">
        <v>37</v>
      </c>
      <c r="K20" s="35">
        <v>39</v>
      </c>
      <c r="L20" s="36">
        <v>30</v>
      </c>
      <c r="N20" s="35">
        <v>48</v>
      </c>
      <c r="O20" s="35">
        <v>48</v>
      </c>
      <c r="P20" s="36">
        <v>46</v>
      </c>
    </row>
    <row r="21" spans="1:16" x14ac:dyDescent="0.25">
      <c r="A21" s="32">
        <v>12</v>
      </c>
      <c r="B21" s="33" t="str">
        <f>'PRINT form for JUDGES'!C17</f>
        <v>Donatas</v>
      </c>
      <c r="C21" s="33" t="str">
        <f>'PRINT form for JUDGES'!D17</f>
        <v>Stundzia</v>
      </c>
      <c r="D21" s="34">
        <f>'PRINT form for JUDGES'!E17</f>
        <v>42</v>
      </c>
      <c r="E21" s="35">
        <v>0</v>
      </c>
      <c r="F21" s="35">
        <v>0</v>
      </c>
      <c r="G21" s="35">
        <v>0</v>
      </c>
      <c r="H21" s="23"/>
      <c r="I21" s="23"/>
      <c r="J21" s="35">
        <v>57</v>
      </c>
      <c r="K21" s="35">
        <v>69</v>
      </c>
      <c r="L21" s="36">
        <v>67</v>
      </c>
      <c r="N21" s="35">
        <v>53</v>
      </c>
      <c r="O21" s="35">
        <v>58</v>
      </c>
      <c r="P21" s="36">
        <v>60</v>
      </c>
    </row>
    <row r="22" spans="1:16" x14ac:dyDescent="0.25">
      <c r="A22" s="32">
        <v>13</v>
      </c>
      <c r="B22" s="33" t="str">
        <f>'PRINT form for JUDGES'!C18</f>
        <v>Vytautas</v>
      </c>
      <c r="C22" s="33" t="str">
        <f>'PRINT form for JUDGES'!D18</f>
        <v>Čaplikas</v>
      </c>
      <c r="D22" s="34">
        <f>'PRINT form for JUDGES'!E18</f>
        <v>43</v>
      </c>
      <c r="E22" s="35">
        <v>66</v>
      </c>
      <c r="F22" s="35">
        <v>69</v>
      </c>
      <c r="G22" s="35">
        <v>68</v>
      </c>
      <c r="H22" s="23"/>
      <c r="I22" s="23"/>
      <c r="J22" s="35">
        <v>68</v>
      </c>
      <c r="K22" s="35">
        <v>68</v>
      </c>
      <c r="L22" s="36">
        <v>70</v>
      </c>
      <c r="N22" s="35">
        <v>76</v>
      </c>
      <c r="O22" s="35">
        <v>70</v>
      </c>
      <c r="P22" s="36">
        <v>78</v>
      </c>
    </row>
    <row r="23" spans="1:16" x14ac:dyDescent="0.25">
      <c r="A23" s="32">
        <v>14</v>
      </c>
      <c r="B23" s="33" t="str">
        <f>'PRINT form for JUDGES'!C19</f>
        <v>Justinas</v>
      </c>
      <c r="C23" s="33" t="str">
        <f>'PRINT form for JUDGES'!D19</f>
        <v>Pečiukonis</v>
      </c>
      <c r="D23" s="34">
        <f>'PRINT form for JUDGES'!E19</f>
        <v>44</v>
      </c>
      <c r="E23" s="35">
        <v>0</v>
      </c>
      <c r="F23" s="35">
        <v>0</v>
      </c>
      <c r="G23" s="35">
        <v>0</v>
      </c>
      <c r="H23" s="23"/>
      <c r="I23" s="23"/>
      <c r="J23" s="35">
        <v>52</v>
      </c>
      <c r="K23" s="35">
        <v>55</v>
      </c>
      <c r="L23" s="36">
        <v>60</v>
      </c>
      <c r="N23" s="35">
        <v>77</v>
      </c>
      <c r="O23" s="37">
        <v>71</v>
      </c>
      <c r="P23" s="36">
        <v>72</v>
      </c>
    </row>
    <row r="24" spans="1:16" x14ac:dyDescent="0.25">
      <c r="A24" s="32">
        <v>15</v>
      </c>
      <c r="B24" s="33" t="str">
        <f>'PRINT form for JUDGES'!C20</f>
        <v>Evaldas</v>
      </c>
      <c r="C24" s="33" t="str">
        <f>'PRINT form for JUDGES'!D20</f>
        <v>Bliujus</v>
      </c>
      <c r="D24" s="34">
        <f>'PRINT form for JUDGES'!E20</f>
        <v>45</v>
      </c>
      <c r="E24" s="35">
        <v>0</v>
      </c>
      <c r="F24" s="35">
        <v>0</v>
      </c>
      <c r="G24" s="35">
        <v>0</v>
      </c>
      <c r="H24" s="23"/>
      <c r="I24" s="23"/>
      <c r="J24" s="35">
        <v>26</v>
      </c>
      <c r="K24" s="35">
        <v>34</v>
      </c>
      <c r="L24" s="36">
        <v>30</v>
      </c>
      <c r="N24" s="35">
        <v>66</v>
      </c>
      <c r="O24" s="35">
        <v>61</v>
      </c>
      <c r="P24" s="36">
        <v>68</v>
      </c>
    </row>
    <row r="25" spans="1:16" x14ac:dyDescent="0.25">
      <c r="A25" s="32">
        <v>16</v>
      </c>
      <c r="B25" s="33" t="str">
        <f>'PRINT form for JUDGES'!C21</f>
        <v>Paulius</v>
      </c>
      <c r="C25" s="33" t="str">
        <f>'PRINT form for JUDGES'!D21</f>
        <v>Laurinkus</v>
      </c>
      <c r="D25" s="34">
        <f>'PRINT form for JUDGES'!E21</f>
        <v>46</v>
      </c>
      <c r="E25" s="35">
        <v>79</v>
      </c>
      <c r="F25" s="35">
        <v>71</v>
      </c>
      <c r="G25" s="35">
        <v>80</v>
      </c>
      <c r="H25" s="23"/>
      <c r="I25" s="23"/>
      <c r="J25" s="35">
        <v>92</v>
      </c>
      <c r="K25" s="35">
        <v>90</v>
      </c>
      <c r="L25" s="36">
        <v>90</v>
      </c>
      <c r="N25" s="35">
        <v>93</v>
      </c>
      <c r="O25" s="35">
        <v>97</v>
      </c>
      <c r="P25" s="36">
        <v>98</v>
      </c>
    </row>
    <row r="26" spans="1:16" x14ac:dyDescent="0.25">
      <c r="A26" s="32">
        <v>17</v>
      </c>
      <c r="B26" s="33" t="str">
        <f>'PRINT form for JUDGES'!C22</f>
        <v>Giedrius</v>
      </c>
      <c r="C26" s="33" t="str">
        <f>'PRINT form for JUDGES'!D22</f>
        <v>Zabulionis</v>
      </c>
      <c r="D26" s="34">
        <f>'PRINT form for JUDGES'!E22</f>
        <v>47</v>
      </c>
      <c r="E26" s="35">
        <v>44</v>
      </c>
      <c r="F26" s="35">
        <v>54</v>
      </c>
      <c r="G26" s="35">
        <v>59</v>
      </c>
      <c r="H26" s="23"/>
      <c r="I26" s="23"/>
      <c r="J26" s="35">
        <v>46</v>
      </c>
      <c r="K26" s="35">
        <v>51</v>
      </c>
      <c r="L26" s="36">
        <v>36</v>
      </c>
      <c r="N26" s="35">
        <v>55</v>
      </c>
      <c r="O26" s="35">
        <v>40</v>
      </c>
      <c r="P26" s="36">
        <v>30</v>
      </c>
    </row>
    <row r="27" spans="1:16" x14ac:dyDescent="0.25">
      <c r="A27" s="32">
        <v>18</v>
      </c>
      <c r="B27" s="33" t="str">
        <f>'PRINT form for JUDGES'!C23</f>
        <v>Julius</v>
      </c>
      <c r="C27" s="33" t="str">
        <f>'PRINT form for JUDGES'!D23</f>
        <v>Mockevičius</v>
      </c>
      <c r="D27" s="34">
        <f>'PRINT form for JUDGES'!E23</f>
        <v>48</v>
      </c>
      <c r="E27" s="35">
        <v>48</v>
      </c>
      <c r="F27" s="35">
        <v>40</v>
      </c>
      <c r="G27" s="35">
        <v>46</v>
      </c>
      <c r="H27" s="23"/>
      <c r="I27" s="23"/>
      <c r="J27" s="35">
        <v>62</v>
      </c>
      <c r="K27" s="35">
        <v>59</v>
      </c>
      <c r="L27" s="36">
        <v>58</v>
      </c>
      <c r="N27" s="35">
        <v>69</v>
      </c>
      <c r="O27" s="35">
        <v>68</v>
      </c>
      <c r="P27" s="36">
        <v>60</v>
      </c>
    </row>
    <row r="28" spans="1:16" x14ac:dyDescent="0.25">
      <c r="A28" s="32">
        <v>19</v>
      </c>
      <c r="B28" s="33" t="str">
        <f>'PRINT form for JUDGES'!C24</f>
        <v xml:space="preserve">Mindaugas </v>
      </c>
      <c r="C28" s="33" t="str">
        <f>'PRINT form for JUDGES'!D24</f>
        <v>Maslauskas</v>
      </c>
      <c r="D28" s="34">
        <f>'PRINT form for JUDGES'!E24</f>
        <v>49</v>
      </c>
      <c r="E28" s="35">
        <v>0</v>
      </c>
      <c r="F28" s="35">
        <v>0</v>
      </c>
      <c r="G28" s="35">
        <v>0</v>
      </c>
      <c r="H28" s="23"/>
      <c r="I28" s="23"/>
      <c r="J28" s="35">
        <v>56</v>
      </c>
      <c r="K28" s="35">
        <v>38</v>
      </c>
      <c r="L28" s="36">
        <v>38</v>
      </c>
      <c r="N28" s="35">
        <v>46</v>
      </c>
      <c r="O28" s="35">
        <v>48</v>
      </c>
      <c r="P28" s="36">
        <v>50</v>
      </c>
    </row>
    <row r="29" spans="1:16" x14ac:dyDescent="0.25">
      <c r="A29" s="32">
        <v>20</v>
      </c>
      <c r="B29" s="33" t="str">
        <f>'PRINT form for JUDGES'!C25</f>
        <v>Aurimas</v>
      </c>
      <c r="C29" s="33" t="str">
        <f>'PRINT form for JUDGES'!D25</f>
        <v>Janeika</v>
      </c>
      <c r="D29" s="34">
        <f>'PRINT form for JUDGES'!E25</f>
        <v>50</v>
      </c>
      <c r="E29" s="35">
        <v>77</v>
      </c>
      <c r="F29" s="35">
        <v>69</v>
      </c>
      <c r="G29" s="35">
        <v>68</v>
      </c>
      <c r="H29" s="23"/>
      <c r="I29" s="23"/>
      <c r="J29" s="35">
        <v>0</v>
      </c>
      <c r="K29" s="35">
        <v>0</v>
      </c>
      <c r="L29" s="36">
        <v>0</v>
      </c>
      <c r="N29" s="35">
        <v>71</v>
      </c>
      <c r="O29" s="35">
        <v>71</v>
      </c>
      <c r="P29" s="36">
        <v>71</v>
      </c>
    </row>
    <row r="30" spans="1:16" x14ac:dyDescent="0.25">
      <c r="A30" s="32">
        <v>21</v>
      </c>
      <c r="B30" s="33" t="str">
        <f>'PRINT form for JUDGES'!C26</f>
        <v xml:space="preserve">Tadas </v>
      </c>
      <c r="C30" s="33" t="str">
        <f>'PRINT form for JUDGES'!D26</f>
        <v>Gvozdas</v>
      </c>
      <c r="D30" s="34">
        <f>'PRINT form for JUDGES'!E26</f>
        <v>51</v>
      </c>
      <c r="E30" s="35">
        <v>78</v>
      </c>
      <c r="F30" s="35">
        <v>71</v>
      </c>
      <c r="G30" s="35">
        <v>69</v>
      </c>
      <c r="H30" s="23"/>
      <c r="I30" s="23"/>
      <c r="J30" s="35">
        <v>53</v>
      </c>
      <c r="K30" s="35">
        <v>60</v>
      </c>
      <c r="L30" s="36">
        <v>64</v>
      </c>
      <c r="N30" s="35">
        <v>76</v>
      </c>
      <c r="O30" s="35">
        <v>80</v>
      </c>
      <c r="P30" s="36">
        <v>78</v>
      </c>
    </row>
    <row r="31" spans="1:16" x14ac:dyDescent="0.25">
      <c r="A31" s="32">
        <v>22</v>
      </c>
      <c r="B31" s="33" t="str">
        <f>'PRINT form for JUDGES'!C27</f>
        <v>Andrius</v>
      </c>
      <c r="C31" s="33" t="str">
        <f>'PRINT form for JUDGES'!D27</f>
        <v>Surplys</v>
      </c>
      <c r="D31" s="34">
        <f>'PRINT form for JUDGES'!E27</f>
        <v>52</v>
      </c>
      <c r="E31" s="35">
        <v>0</v>
      </c>
      <c r="F31" s="35">
        <v>0</v>
      </c>
      <c r="G31" s="35">
        <v>0</v>
      </c>
      <c r="H31" s="23"/>
      <c r="I31" s="23"/>
      <c r="J31" s="35">
        <v>48</v>
      </c>
      <c r="K31" s="35">
        <v>45</v>
      </c>
      <c r="L31" s="36">
        <v>30</v>
      </c>
      <c r="N31" s="35">
        <v>73</v>
      </c>
      <c r="O31" s="35">
        <v>70</v>
      </c>
      <c r="P31" s="36">
        <v>66</v>
      </c>
    </row>
    <row r="32" spans="1:16" x14ac:dyDescent="0.25">
      <c r="A32" s="32">
        <v>23</v>
      </c>
      <c r="B32" s="33" t="str">
        <f>'PRINT form for JUDGES'!C28</f>
        <v>Darius</v>
      </c>
      <c r="C32" s="33" t="str">
        <f>'PRINT form for JUDGES'!D28</f>
        <v>Jurčiukonis</v>
      </c>
      <c r="D32" s="34">
        <f>'PRINT form for JUDGES'!E28</f>
        <v>53</v>
      </c>
      <c r="E32" s="35">
        <v>67</v>
      </c>
      <c r="F32" s="35">
        <v>68</v>
      </c>
      <c r="G32" s="35">
        <v>70</v>
      </c>
      <c r="H32" s="23"/>
      <c r="I32" s="23"/>
      <c r="J32" s="35">
        <v>62</v>
      </c>
      <c r="K32" s="35">
        <v>64</v>
      </c>
      <c r="L32" s="36">
        <v>67</v>
      </c>
      <c r="N32" s="35">
        <v>64</v>
      </c>
      <c r="O32" s="35">
        <v>71</v>
      </c>
      <c r="P32" s="36">
        <v>72</v>
      </c>
    </row>
    <row r="33" spans="1:16" x14ac:dyDescent="0.25">
      <c r="A33" s="32">
        <v>24</v>
      </c>
      <c r="B33" s="33" t="str">
        <f>'PRINT form for JUDGES'!C29</f>
        <v>Ernestas</v>
      </c>
      <c r="C33" s="33" t="str">
        <f>'PRINT form for JUDGES'!D29</f>
        <v>Vaišvilas</v>
      </c>
      <c r="D33" s="34">
        <f>'PRINT form for JUDGES'!E29</f>
        <v>54</v>
      </c>
      <c r="E33" s="35">
        <v>0</v>
      </c>
      <c r="F33" s="35">
        <v>0</v>
      </c>
      <c r="G33" s="35">
        <v>0</v>
      </c>
      <c r="H33" s="23"/>
      <c r="I33" s="23"/>
      <c r="J33" s="35">
        <v>63</v>
      </c>
      <c r="K33" s="35">
        <v>62</v>
      </c>
      <c r="L33" s="36">
        <v>52</v>
      </c>
      <c r="N33" s="35">
        <v>73</v>
      </c>
      <c r="O33" s="35">
        <v>68</v>
      </c>
      <c r="P33" s="36">
        <v>54</v>
      </c>
    </row>
    <row r="34" spans="1:16" x14ac:dyDescent="0.25">
      <c r="A34" s="32">
        <v>25</v>
      </c>
      <c r="B34" s="33" t="str">
        <f>'PRINT form for JUDGES'!C30</f>
        <v>Stasys</v>
      </c>
      <c r="C34" s="33" t="str">
        <f>'PRINT form for JUDGES'!D30</f>
        <v>Šliumpa</v>
      </c>
      <c r="D34" s="34">
        <f>'PRINT form for JUDGES'!E30</f>
        <v>55</v>
      </c>
      <c r="E34" s="35">
        <v>56</v>
      </c>
      <c r="F34" s="35">
        <v>51</v>
      </c>
      <c r="G34" s="35">
        <v>52</v>
      </c>
      <c r="H34" s="23"/>
      <c r="I34" s="23"/>
      <c r="J34" s="35">
        <v>48</v>
      </c>
      <c r="K34" s="35">
        <v>39</v>
      </c>
      <c r="L34" s="36">
        <v>38</v>
      </c>
      <c r="N34" s="35">
        <v>63</v>
      </c>
      <c r="O34" s="35">
        <v>65</v>
      </c>
      <c r="P34" s="36">
        <v>66</v>
      </c>
    </row>
    <row r="35" spans="1:16" x14ac:dyDescent="0.25">
      <c r="A35" s="32">
        <v>26</v>
      </c>
      <c r="B35" s="33" t="str">
        <f>'PRINT form for JUDGES'!C31</f>
        <v>Arnas</v>
      </c>
      <c r="C35" s="33" t="str">
        <f>'PRINT form for JUDGES'!D31</f>
        <v>Dyburis</v>
      </c>
      <c r="D35" s="34">
        <f>'PRINT form for JUDGES'!E31</f>
        <v>60</v>
      </c>
      <c r="E35" s="35">
        <v>59</v>
      </c>
      <c r="F35" s="35">
        <v>65</v>
      </c>
      <c r="G35" s="35">
        <v>48</v>
      </c>
      <c r="H35" s="23"/>
      <c r="I35" s="23"/>
      <c r="J35" s="35">
        <v>66</v>
      </c>
      <c r="K35" s="35">
        <v>69</v>
      </c>
      <c r="L35" s="36">
        <v>50</v>
      </c>
      <c r="N35" s="35">
        <v>64</v>
      </c>
      <c r="O35" s="35">
        <v>68</v>
      </c>
      <c r="P35" s="36">
        <v>58</v>
      </c>
    </row>
    <row r="36" spans="1:16" x14ac:dyDescent="0.25">
      <c r="A36" s="32">
        <v>27</v>
      </c>
      <c r="B36" s="33" t="str">
        <f>'PRINT form for JUDGES'!C33</f>
        <v>Andrėj</v>
      </c>
      <c r="C36" s="33" t="str">
        <f>'PRINT form for JUDGES'!D33</f>
        <v>Osačij</v>
      </c>
      <c r="D36" s="34">
        <f>'PRINT form for JUDGES'!E33</f>
        <v>62</v>
      </c>
      <c r="E36" s="35">
        <v>41</v>
      </c>
      <c r="F36" s="35">
        <v>30</v>
      </c>
      <c r="G36" s="35">
        <v>20</v>
      </c>
      <c r="H36" s="23"/>
      <c r="I36" s="23"/>
      <c r="J36" s="35">
        <v>41</v>
      </c>
      <c r="K36" s="35">
        <v>45</v>
      </c>
      <c r="L36" s="36">
        <v>44</v>
      </c>
      <c r="N36" s="35">
        <v>40</v>
      </c>
      <c r="O36" s="35">
        <v>39</v>
      </c>
      <c r="P36" s="36">
        <v>33</v>
      </c>
    </row>
    <row r="37" spans="1:16" x14ac:dyDescent="0.25">
      <c r="A37" s="32">
        <v>28</v>
      </c>
      <c r="B37" s="33" t="str">
        <f>'PRINT form for JUDGES'!C35</f>
        <v>Silvestras</v>
      </c>
      <c r="C37" s="33" t="str">
        <f>'PRINT form for JUDGES'!D35</f>
        <v>Bieliauskas</v>
      </c>
      <c r="D37" s="34">
        <f>'PRINT form for JUDGES'!E35</f>
        <v>64</v>
      </c>
      <c r="E37" s="35">
        <v>45</v>
      </c>
      <c r="F37" s="35">
        <v>38</v>
      </c>
      <c r="G37" s="35">
        <v>40</v>
      </c>
      <c r="H37" s="23"/>
      <c r="I37" s="23"/>
      <c r="J37" s="35">
        <v>51</v>
      </c>
      <c r="K37" s="35">
        <v>51</v>
      </c>
      <c r="L37" s="36">
        <v>55</v>
      </c>
      <c r="N37" s="35">
        <v>0</v>
      </c>
      <c r="O37" s="35">
        <v>0</v>
      </c>
      <c r="P37" s="36">
        <v>0</v>
      </c>
    </row>
    <row r="38" spans="1:16" x14ac:dyDescent="0.25">
      <c r="A38" s="32">
        <v>29</v>
      </c>
      <c r="B38" s="33" t="str">
        <f>'PRINT form for JUDGES'!C36</f>
        <v>Tomas</v>
      </c>
      <c r="C38" s="33" t="str">
        <f>'PRINT form for JUDGES'!D36</f>
        <v>Liutkevičius</v>
      </c>
      <c r="D38" s="34">
        <f>'PRINT form for JUDGES'!E36</f>
        <v>65</v>
      </c>
      <c r="E38" s="35">
        <v>58</v>
      </c>
      <c r="F38" s="35">
        <v>49</v>
      </c>
      <c r="G38" s="35">
        <v>47</v>
      </c>
      <c r="H38" s="23"/>
      <c r="I38" s="23"/>
      <c r="J38" s="35">
        <v>68</v>
      </c>
      <c r="K38" s="35">
        <v>65</v>
      </c>
      <c r="L38" s="36">
        <v>52</v>
      </c>
      <c r="N38" s="35">
        <v>62</v>
      </c>
      <c r="O38" s="35">
        <v>68</v>
      </c>
      <c r="P38" s="36">
        <v>62</v>
      </c>
    </row>
  </sheetData>
  <sheetProtection selectLockedCells="1" selectUnlockedCells="1"/>
  <mergeCells count="7">
    <mergeCell ref="K7:L7"/>
    <mergeCell ref="O7:P7"/>
    <mergeCell ref="J4:L4"/>
    <mergeCell ref="B6:E6"/>
    <mergeCell ref="F6:G6"/>
    <mergeCell ref="K6:L6"/>
    <mergeCell ref="O6:P6"/>
  </mergeCells>
  <pageMargins left="0.25" right="0.25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4"/>
  <sheetViews>
    <sheetView zoomScale="65" zoomScaleNormal="65" workbookViewId="0">
      <selection activeCell="B2" sqref="B2"/>
    </sheetView>
  </sheetViews>
  <sheetFormatPr defaultColWidth="8.5703125" defaultRowHeight="15" x14ac:dyDescent="0.25"/>
  <cols>
    <col min="1" max="1" width="4" style="6" customWidth="1"/>
    <col min="2" max="2" width="27.42578125" style="7" customWidth="1"/>
    <col min="3" max="3" width="20.5703125" style="7" customWidth="1"/>
    <col min="4" max="4" width="11" style="6" customWidth="1"/>
    <col min="5" max="5" width="9.7109375" style="9" customWidth="1"/>
    <col min="6" max="7" width="9.140625" style="9" customWidth="1"/>
    <col min="8" max="8" width="17.5703125" style="9" customWidth="1"/>
    <col min="9" max="9" width="5.85546875" style="7" customWidth="1"/>
    <col min="10" max="16384" width="8.5703125" style="7"/>
  </cols>
  <sheetData>
    <row r="2" spans="1:12" x14ac:dyDescent="0.25">
      <c r="B2" s="83" t="s">
        <v>84</v>
      </c>
    </row>
    <row r="3" spans="1:12" x14ac:dyDescent="0.25">
      <c r="C3" s="42"/>
    </row>
    <row r="4" spans="1:12" ht="21" x14ac:dyDescent="0.35">
      <c r="C4" s="15"/>
    </row>
    <row r="5" spans="1:12" x14ac:dyDescent="0.25">
      <c r="F5" s="155"/>
      <c r="G5" s="155"/>
      <c r="H5" s="155"/>
    </row>
    <row r="6" spans="1:12" ht="19.5" x14ac:dyDescent="0.3">
      <c r="E6" s="156" t="s">
        <v>1</v>
      </c>
      <c r="F6" s="156"/>
      <c r="G6" s="156"/>
      <c r="H6" s="156"/>
    </row>
    <row r="7" spans="1:12" ht="21.75" customHeight="1" x14ac:dyDescent="0.35">
      <c r="A7" s="114"/>
      <c r="B7" s="157" t="s">
        <v>31</v>
      </c>
      <c r="C7" s="157"/>
      <c r="D7" s="157"/>
      <c r="E7" s="115" t="s">
        <v>32</v>
      </c>
      <c r="F7" s="149" t="s">
        <v>33</v>
      </c>
      <c r="G7" s="149"/>
      <c r="H7" s="149"/>
      <c r="I7" s="40"/>
      <c r="J7" s="40"/>
      <c r="K7" s="40"/>
      <c r="L7" s="40"/>
    </row>
    <row r="8" spans="1:12" ht="21.75" customHeight="1" x14ac:dyDescent="0.25">
      <c r="A8" s="114"/>
      <c r="B8" s="158"/>
      <c r="C8" s="158"/>
      <c r="D8" s="158"/>
      <c r="E8" s="115" t="s">
        <v>34</v>
      </c>
      <c r="F8" s="149" t="s">
        <v>35</v>
      </c>
      <c r="G8" s="149"/>
      <c r="H8" s="149"/>
      <c r="I8" s="40"/>
      <c r="J8" s="40"/>
      <c r="K8" s="40"/>
      <c r="L8" s="40"/>
    </row>
    <row r="9" spans="1:12" ht="21.75" customHeight="1" x14ac:dyDescent="0.25">
      <c r="A9" s="114"/>
      <c r="B9" s="116"/>
      <c r="C9" s="117"/>
      <c r="D9" s="114"/>
      <c r="E9" s="115" t="s">
        <v>36</v>
      </c>
      <c r="F9" s="149" t="s">
        <v>37</v>
      </c>
      <c r="G9" s="149"/>
      <c r="H9" s="149"/>
      <c r="I9" s="40"/>
      <c r="J9" s="40"/>
      <c r="K9" s="40"/>
      <c r="L9" s="40"/>
    </row>
    <row r="10" spans="1:12" x14ac:dyDescent="0.25">
      <c r="A10" s="114"/>
      <c r="B10" s="40"/>
      <c r="C10" s="40"/>
      <c r="D10" s="114"/>
      <c r="E10" s="118"/>
      <c r="F10" s="118"/>
      <c r="G10" s="118"/>
      <c r="H10" s="118"/>
      <c r="I10" s="40"/>
      <c r="J10" s="40"/>
      <c r="K10" s="40"/>
      <c r="L10" s="40"/>
    </row>
    <row r="11" spans="1:12" ht="21" x14ac:dyDescent="0.25">
      <c r="A11" s="74" t="s">
        <v>2</v>
      </c>
      <c r="B11" s="119" t="s">
        <v>3</v>
      </c>
      <c r="C11" s="119" t="s">
        <v>4</v>
      </c>
      <c r="D11" s="120" t="s">
        <v>38</v>
      </c>
      <c r="E11" s="121" t="s">
        <v>39</v>
      </c>
      <c r="F11" s="121" t="s">
        <v>40</v>
      </c>
      <c r="G11" s="121" t="s">
        <v>41</v>
      </c>
      <c r="H11" s="122" t="s">
        <v>42</v>
      </c>
      <c r="I11" s="40"/>
      <c r="J11" s="40"/>
      <c r="K11" s="40"/>
      <c r="L11" s="40"/>
    </row>
    <row r="12" spans="1:12" x14ac:dyDescent="0.25">
      <c r="A12" s="74">
        <v>1</v>
      </c>
      <c r="B12" s="123" t="s">
        <v>43</v>
      </c>
      <c r="C12" s="123" t="str">
        <f>KVALIFIKACIJA!E6</f>
        <v>Lisovskij</v>
      </c>
      <c r="D12" s="124">
        <f>'REGISTRATION fill in'!E9</f>
        <v>51</v>
      </c>
      <c r="E12" s="125">
        <f>AVERAGE('JUDGYING fill in'!E10:G10)</f>
        <v>67.333333333333329</v>
      </c>
      <c r="F12" s="125">
        <f>AVERAGE('JUDGYING fill in'!J10:L10)</f>
        <v>74</v>
      </c>
      <c r="G12" s="125">
        <f>AVERAGE('JUDGYING fill in'!N10:P10)</f>
        <v>77.333333333333329</v>
      </c>
      <c r="H12" s="126">
        <f t="shared" ref="H12:H64" si="0">MAX(E12:G12)</f>
        <v>77.333333333333329</v>
      </c>
      <c r="I12" s="127"/>
      <c r="J12" s="40"/>
      <c r="K12" s="40"/>
      <c r="L12" s="40"/>
    </row>
    <row r="13" spans="1:12" x14ac:dyDescent="0.25">
      <c r="A13" s="74">
        <v>2</v>
      </c>
      <c r="B13" s="123" t="str">
        <f>'REGISTRATION fill in'!C10</f>
        <v>Justinas</v>
      </c>
      <c r="C13" s="123" t="str">
        <f>'REGISTRATION fill in'!D10</f>
        <v>Pečiukonis</v>
      </c>
      <c r="D13" s="124">
        <f>'REGISTRATION fill in'!E10</f>
        <v>44</v>
      </c>
      <c r="E13" s="125">
        <f>AVERAGE('JUDGYING fill in'!E11:G11)</f>
        <v>72</v>
      </c>
      <c r="F13" s="125">
        <f>AVERAGE('JUDGYING fill in'!J11:L11)</f>
        <v>84</v>
      </c>
      <c r="G13" s="125">
        <f>AVERAGE('JUDGYING fill in'!N11:P11)</f>
        <v>87.333333333333329</v>
      </c>
      <c r="H13" s="126">
        <f t="shared" si="0"/>
        <v>87.333333333333329</v>
      </c>
      <c r="I13" s="127"/>
      <c r="J13" s="40"/>
      <c r="K13" s="40"/>
      <c r="L13" s="40"/>
    </row>
    <row r="14" spans="1:12" x14ac:dyDescent="0.25">
      <c r="A14" s="74">
        <v>3</v>
      </c>
      <c r="B14" s="123" t="str">
        <f>'REGISTRATION fill in'!C11</f>
        <v>Evaldas</v>
      </c>
      <c r="C14" s="123" t="str">
        <f>'REGISTRATION fill in'!D11</f>
        <v>Baciuška</v>
      </c>
      <c r="D14" s="124">
        <f>'REGISTRATION fill in'!E11</f>
        <v>36</v>
      </c>
      <c r="E14" s="125">
        <f>AVERAGE('JUDGYING fill in'!E12:G12)</f>
        <v>66.666666666666671</v>
      </c>
      <c r="F14" s="125">
        <f>AVERAGE('JUDGYING fill in'!J12:L12)</f>
        <v>0</v>
      </c>
      <c r="G14" s="125">
        <f>AVERAGE('JUDGYING fill in'!N12:P12)</f>
        <v>77.666666666666671</v>
      </c>
      <c r="H14" s="126">
        <f t="shared" si="0"/>
        <v>77.666666666666671</v>
      </c>
      <c r="I14" s="127"/>
      <c r="J14" s="40"/>
      <c r="K14" s="40"/>
      <c r="L14" s="40"/>
    </row>
    <row r="15" spans="1:12" x14ac:dyDescent="0.25">
      <c r="A15" s="74">
        <v>4</v>
      </c>
      <c r="B15" s="123" t="str">
        <f>'REGISTRATION fill in'!C12</f>
        <v>Igor</v>
      </c>
      <c r="C15" s="123" t="str">
        <f>'REGISTRATION fill in'!D12</f>
        <v>Martynov</v>
      </c>
      <c r="D15" s="124">
        <f>'REGISTRATION fill in'!E12</f>
        <v>32</v>
      </c>
      <c r="E15" s="125">
        <f>AVERAGE('JUDGYING fill in'!E13:G13)</f>
        <v>83.333333333333329</v>
      </c>
      <c r="F15" s="125">
        <f>AVERAGE('JUDGYING fill in'!J13:L13)</f>
        <v>0</v>
      </c>
      <c r="G15" s="125">
        <f>AVERAGE('JUDGYING fill in'!N13:P13)</f>
        <v>68.333333333333329</v>
      </c>
      <c r="H15" s="126">
        <f t="shared" si="0"/>
        <v>83.333333333333329</v>
      </c>
      <c r="I15" s="127"/>
      <c r="J15" s="40"/>
      <c r="K15" s="40"/>
      <c r="L15" s="40"/>
    </row>
    <row r="16" spans="1:12" x14ac:dyDescent="0.25">
      <c r="A16" s="74">
        <v>5</v>
      </c>
      <c r="B16" s="123" t="str">
        <f>'REGISTRATION fill in'!C13</f>
        <v>Simas</v>
      </c>
      <c r="C16" s="123" t="str">
        <f>'REGISTRATION fill in'!D13</f>
        <v>Kvietkauskas</v>
      </c>
      <c r="D16" s="124">
        <f>'REGISTRATION fill in'!E13</f>
        <v>38</v>
      </c>
      <c r="E16" s="125">
        <f>AVERAGE('JUDGYING fill in'!E14:G14)</f>
        <v>66</v>
      </c>
      <c r="F16" s="125">
        <f>AVERAGE('JUDGYING fill in'!J14:L14)</f>
        <v>57</v>
      </c>
      <c r="G16" s="125">
        <f>AVERAGE('JUDGYING fill in'!N14:P14)</f>
        <v>58.666666666666664</v>
      </c>
      <c r="H16" s="126">
        <f t="shared" si="0"/>
        <v>66</v>
      </c>
      <c r="I16" s="128"/>
      <c r="J16" s="40"/>
      <c r="K16" s="40"/>
      <c r="L16" s="40"/>
    </row>
    <row r="17" spans="1:12" x14ac:dyDescent="0.25">
      <c r="A17" s="74">
        <v>6</v>
      </c>
      <c r="B17" s="129" t="str">
        <f>'REGISTRATION fill in'!C14</f>
        <v>Robert</v>
      </c>
      <c r="C17" s="129" t="str">
        <f>'REGISTRATION fill in'!D14</f>
        <v>Lisovskij</v>
      </c>
      <c r="D17" s="124">
        <f>'REGISTRATION fill in'!E14</f>
        <v>31</v>
      </c>
      <c r="E17" s="125">
        <f>AVERAGE('JUDGYING fill in'!E15:G15)</f>
        <v>62.666666666666664</v>
      </c>
      <c r="F17" s="125">
        <f>AVERAGE('JUDGYING fill in'!J15:L15)</f>
        <v>0</v>
      </c>
      <c r="G17" s="125">
        <f>AVERAGE('JUDGYING fill in'!N15:P15)</f>
        <v>52.333333333333336</v>
      </c>
      <c r="H17" s="126">
        <f t="shared" si="0"/>
        <v>62.666666666666664</v>
      </c>
      <c r="I17" s="128" t="e">
        <f t="shared" ref="I17:I42" si="1">RANK(H17,H$12:H$60)</f>
        <v>#DIV/0!</v>
      </c>
      <c r="J17" s="40"/>
      <c r="K17" s="40"/>
      <c r="L17" s="40"/>
    </row>
    <row r="18" spans="1:12" x14ac:dyDescent="0.25">
      <c r="A18" s="74">
        <v>7</v>
      </c>
      <c r="B18" s="129" t="str">
        <f>'REGISTRATION fill in'!C15</f>
        <v>Silvestras</v>
      </c>
      <c r="C18" s="129" t="str">
        <f>'REGISTRATION fill in'!D15</f>
        <v>Bieliauskas</v>
      </c>
      <c r="D18" s="124">
        <f>'REGISTRATION fill in'!E15</f>
        <v>64</v>
      </c>
      <c r="E18" s="125">
        <f>AVERAGE('JUDGYING fill in'!E16:G16)</f>
        <v>83</v>
      </c>
      <c r="F18" s="125">
        <f>AVERAGE('JUDGYING fill in'!J16:L16)</f>
        <v>73.333333333333329</v>
      </c>
      <c r="G18" s="125">
        <f>AVERAGE('JUDGYING fill in'!N16:P16)</f>
        <v>82.666666666666671</v>
      </c>
      <c r="H18" s="126">
        <f t="shared" si="0"/>
        <v>83</v>
      </c>
      <c r="I18" s="128" t="e">
        <f t="shared" si="1"/>
        <v>#DIV/0!</v>
      </c>
      <c r="J18" s="40"/>
      <c r="K18" s="40"/>
      <c r="L18" s="40"/>
    </row>
    <row r="19" spans="1:12" x14ac:dyDescent="0.25">
      <c r="A19" s="32">
        <v>8</v>
      </c>
      <c r="B19" s="33" t="str">
        <f>'REGISTRATION fill in'!C16</f>
        <v>Deimantė</v>
      </c>
      <c r="C19" s="33" t="str">
        <f>'REGISTRATION fill in'!D16</f>
        <v>Radzevičiūtė</v>
      </c>
      <c r="D19" s="45">
        <f>'REGISTRATION fill in'!E16</f>
        <v>34</v>
      </c>
      <c r="E19" s="46">
        <f>AVERAGE('JUDGYING fill in'!E17:G17)</f>
        <v>86.333333333333329</v>
      </c>
      <c r="F19" s="46">
        <f>AVERAGE('JUDGYING fill in'!J17:L17)</f>
        <v>81</v>
      </c>
      <c r="G19" s="46">
        <f>AVERAGE('JUDGYING fill in'!N17:P17)</f>
        <v>80.333333333333329</v>
      </c>
      <c r="H19" s="47">
        <f t="shared" si="0"/>
        <v>86.333333333333329</v>
      </c>
      <c r="I19" s="44" t="e">
        <f t="shared" si="1"/>
        <v>#DIV/0!</v>
      </c>
    </row>
    <row r="20" spans="1:12" x14ac:dyDescent="0.25">
      <c r="A20" s="32">
        <v>9</v>
      </c>
      <c r="B20" s="33" t="str">
        <f>'REGISTRATION fill in'!C17</f>
        <v>Paulius</v>
      </c>
      <c r="C20" s="33" t="str">
        <f>'REGISTRATION fill in'!D17</f>
        <v>Laurinkus</v>
      </c>
      <c r="D20" s="45">
        <f>'REGISTRATION fill in'!E17</f>
        <v>46</v>
      </c>
      <c r="E20" s="46">
        <f>AVERAGE('JUDGYING fill in'!E18:G18)</f>
        <v>0</v>
      </c>
      <c r="F20" s="46">
        <f>AVERAGE('JUDGYING fill in'!J18:L18)</f>
        <v>76.666666666666671</v>
      </c>
      <c r="G20" s="46">
        <f>AVERAGE('JUDGYING fill in'!N18:P18)</f>
        <v>79</v>
      </c>
      <c r="H20" s="47">
        <f t="shared" si="0"/>
        <v>79</v>
      </c>
      <c r="I20" s="44" t="e">
        <f t="shared" si="1"/>
        <v>#DIV/0!</v>
      </c>
    </row>
    <row r="21" spans="1:12" x14ac:dyDescent="0.25">
      <c r="A21" s="32">
        <v>10</v>
      </c>
      <c r="B21" s="33" t="str">
        <f>'REGISTRATION fill in'!C18</f>
        <v>Vygantas</v>
      </c>
      <c r="C21" s="33" t="str">
        <f>'REGISTRATION fill in'!D18</f>
        <v>Rimkus</v>
      </c>
      <c r="D21" s="45">
        <f>'REGISTRATION fill in'!E18</f>
        <v>33</v>
      </c>
      <c r="E21" s="46">
        <f>AVERAGE('JUDGYING fill in'!E19:G19)</f>
        <v>45</v>
      </c>
      <c r="F21" s="46">
        <f>AVERAGE('JUDGYING fill in'!J19:L19)</f>
        <v>39.333333333333336</v>
      </c>
      <c r="G21" s="46">
        <f>AVERAGE('JUDGYING fill in'!N19:P19)</f>
        <v>43.333333333333336</v>
      </c>
      <c r="H21" s="47">
        <f t="shared" si="0"/>
        <v>45</v>
      </c>
      <c r="I21" s="44" t="e">
        <f t="shared" si="1"/>
        <v>#DIV/0!</v>
      </c>
    </row>
    <row r="22" spans="1:12" x14ac:dyDescent="0.25">
      <c r="A22" s="32">
        <v>11</v>
      </c>
      <c r="B22" s="33" t="str">
        <f>'REGISTRATION fill in'!C19</f>
        <v>Darius</v>
      </c>
      <c r="C22" s="33" t="str">
        <f>'REGISTRATION fill in'!D19</f>
        <v>Jurčiukonis</v>
      </c>
      <c r="D22" s="45">
        <f>'REGISTRATION fill in'!E19</f>
        <v>53</v>
      </c>
      <c r="E22" s="46">
        <f>AVERAGE('JUDGYING fill in'!E20:G20)</f>
        <v>43.333333333333336</v>
      </c>
      <c r="F22" s="46">
        <f>AVERAGE('JUDGYING fill in'!J20:L20)</f>
        <v>35.333333333333336</v>
      </c>
      <c r="G22" s="46">
        <f>AVERAGE('JUDGYING fill in'!N20:P20)</f>
        <v>47.333333333333336</v>
      </c>
      <c r="H22" s="47">
        <f t="shared" si="0"/>
        <v>47.333333333333336</v>
      </c>
      <c r="I22" s="44" t="e">
        <f t="shared" si="1"/>
        <v>#DIV/0!</v>
      </c>
    </row>
    <row r="23" spans="1:12" x14ac:dyDescent="0.25">
      <c r="A23" s="32">
        <v>12</v>
      </c>
      <c r="B23" s="33" t="str">
        <f>'REGISTRATION fill in'!C20</f>
        <v>Aurimas</v>
      </c>
      <c r="C23" s="33" t="str">
        <f>'REGISTRATION fill in'!D20</f>
        <v>Janeika</v>
      </c>
      <c r="D23" s="45">
        <f>'REGISTRATION fill in'!E20</f>
        <v>50</v>
      </c>
      <c r="E23" s="46">
        <f>AVERAGE('JUDGYING fill in'!E21:G21)</f>
        <v>0</v>
      </c>
      <c r="F23" s="46">
        <f>AVERAGE('JUDGYING fill in'!J21:L21)</f>
        <v>64.333333333333329</v>
      </c>
      <c r="G23" s="46">
        <f>AVERAGE('JUDGYING fill in'!N21:P21)</f>
        <v>57</v>
      </c>
      <c r="H23" s="47">
        <f t="shared" si="0"/>
        <v>64.333333333333329</v>
      </c>
      <c r="I23" s="44" t="e">
        <f t="shared" si="1"/>
        <v>#DIV/0!</v>
      </c>
    </row>
    <row r="24" spans="1:12" x14ac:dyDescent="0.25">
      <c r="A24" s="32">
        <v>13</v>
      </c>
      <c r="B24" s="33" t="str">
        <f>'REGISTRATION fill in'!C21</f>
        <v>Aleksandr</v>
      </c>
      <c r="C24" s="33" t="str">
        <f>'REGISTRATION fill in'!D21</f>
        <v>Kolesnikovas</v>
      </c>
      <c r="D24" s="45">
        <f>'REGISTRATION fill in'!E21</f>
        <v>40</v>
      </c>
      <c r="E24" s="46">
        <f>AVERAGE('JUDGYING fill in'!E22:G22)</f>
        <v>67.666666666666671</v>
      </c>
      <c r="F24" s="46">
        <f>AVERAGE('JUDGYING fill in'!J22:L22)</f>
        <v>68.666666666666671</v>
      </c>
      <c r="G24" s="46">
        <f>AVERAGE('JUDGYING fill in'!N22:P22)</f>
        <v>74.666666666666671</v>
      </c>
      <c r="H24" s="47">
        <f t="shared" si="0"/>
        <v>74.666666666666671</v>
      </c>
      <c r="I24" s="44" t="e">
        <f t="shared" si="1"/>
        <v>#DIV/0!</v>
      </c>
    </row>
    <row r="25" spans="1:12" x14ac:dyDescent="0.25">
      <c r="A25" s="32">
        <v>14</v>
      </c>
      <c r="B25" s="33" t="str">
        <f>'REGISTRATION fill in'!C22</f>
        <v>Evaldas</v>
      </c>
      <c r="C25" s="33" t="str">
        <f>'REGISTRATION fill in'!D22</f>
        <v>Bliujus</v>
      </c>
      <c r="D25" s="45">
        <f>'REGISTRATION fill in'!E22</f>
        <v>45</v>
      </c>
      <c r="E25" s="46">
        <f>AVERAGE('JUDGYING fill in'!E23:G23)</f>
        <v>0</v>
      </c>
      <c r="F25" s="46">
        <f>AVERAGE('JUDGYING fill in'!J23:L23)</f>
        <v>55.666666666666664</v>
      </c>
      <c r="G25" s="46">
        <f>AVERAGE('JUDGYING fill in'!N23:P23)</f>
        <v>73.333333333333329</v>
      </c>
      <c r="H25" s="47">
        <f t="shared" si="0"/>
        <v>73.333333333333329</v>
      </c>
      <c r="I25" s="44" t="e">
        <f t="shared" si="1"/>
        <v>#DIV/0!</v>
      </c>
    </row>
    <row r="26" spans="1:12" x14ac:dyDescent="0.25">
      <c r="A26" s="32">
        <v>15</v>
      </c>
      <c r="B26" s="33" t="str">
        <f>'REGISTRATION fill in'!C23</f>
        <v>Arnas</v>
      </c>
      <c r="C26" s="33" t="str">
        <f>'REGISTRATION fill in'!D23</f>
        <v>Dyburis</v>
      </c>
      <c r="D26" s="45">
        <f>'REGISTRATION fill in'!E23</f>
        <v>60</v>
      </c>
      <c r="E26" s="46">
        <f>AVERAGE('JUDGYING fill in'!E24:G24)</f>
        <v>0</v>
      </c>
      <c r="F26" s="46">
        <f>AVERAGE('JUDGYING fill in'!J24:L24)</f>
        <v>30</v>
      </c>
      <c r="G26" s="46">
        <f>AVERAGE('JUDGYING fill in'!N24:P24)</f>
        <v>65</v>
      </c>
      <c r="H26" s="47">
        <f t="shared" si="0"/>
        <v>65</v>
      </c>
      <c r="I26" s="44" t="e">
        <f t="shared" si="1"/>
        <v>#DIV/0!</v>
      </c>
    </row>
    <row r="27" spans="1:12" x14ac:dyDescent="0.25">
      <c r="A27" s="32">
        <v>16</v>
      </c>
      <c r="B27" s="33" t="str">
        <f>'REGISTRATION fill in'!C24</f>
        <v>Vytautas</v>
      </c>
      <c r="C27" s="33" t="str">
        <f>'REGISTRATION fill in'!D24</f>
        <v>Čaplikas</v>
      </c>
      <c r="D27" s="45">
        <f>'REGISTRATION fill in'!E24</f>
        <v>43</v>
      </c>
      <c r="E27" s="46">
        <f>AVERAGE('JUDGYING fill in'!E25:G25)</f>
        <v>76.666666666666671</v>
      </c>
      <c r="F27" s="46">
        <f>AVERAGE('JUDGYING fill in'!J25:L25)</f>
        <v>90.666666666666671</v>
      </c>
      <c r="G27" s="46">
        <f>AVERAGE('JUDGYING fill in'!N25:P25)</f>
        <v>96</v>
      </c>
      <c r="H27" s="47">
        <f t="shared" si="0"/>
        <v>96</v>
      </c>
      <c r="I27" s="44" t="e">
        <f t="shared" si="1"/>
        <v>#DIV/0!</v>
      </c>
    </row>
    <row r="28" spans="1:12" x14ac:dyDescent="0.25">
      <c r="A28" s="32">
        <v>17</v>
      </c>
      <c r="B28" s="33" t="str">
        <f>'REGISTRATION fill in'!C25</f>
        <v>Arnas</v>
      </c>
      <c r="C28" s="33" t="str">
        <f>'REGISTRATION fill in'!D25</f>
        <v>Dyburis</v>
      </c>
      <c r="D28" s="45">
        <f>'REGISTRATION fill in'!E25</f>
        <v>39</v>
      </c>
      <c r="E28" s="46">
        <f>AVERAGE('JUDGYING fill in'!E26:G26)</f>
        <v>52.333333333333336</v>
      </c>
      <c r="F28" s="46">
        <f>AVERAGE('JUDGYING fill in'!J26:L26)</f>
        <v>44.333333333333336</v>
      </c>
      <c r="G28" s="46">
        <f>AVERAGE('JUDGYING fill in'!N26:P26)</f>
        <v>41.666666666666664</v>
      </c>
      <c r="H28" s="47">
        <f t="shared" si="0"/>
        <v>52.333333333333336</v>
      </c>
      <c r="I28" s="44" t="e">
        <f t="shared" si="1"/>
        <v>#DIV/0!</v>
      </c>
    </row>
    <row r="29" spans="1:12" x14ac:dyDescent="0.25">
      <c r="A29" s="32">
        <v>18</v>
      </c>
      <c r="B29" s="33" t="str">
        <f>'REGISTRATION fill in'!C26</f>
        <v>Laisvūnas</v>
      </c>
      <c r="C29" s="33" t="str">
        <f>'REGISTRATION fill in'!D26</f>
        <v>Žilys</v>
      </c>
      <c r="D29" s="45">
        <f>'REGISTRATION fill in'!E26</f>
        <v>41</v>
      </c>
      <c r="E29" s="46">
        <f>AVERAGE('JUDGYING fill in'!E27:G27)</f>
        <v>44.666666666666664</v>
      </c>
      <c r="F29" s="46">
        <f>AVERAGE('JUDGYING fill in'!J27:L27)</f>
        <v>59.666666666666664</v>
      </c>
      <c r="G29" s="46">
        <f>AVERAGE('JUDGYING fill in'!N27:P27)</f>
        <v>65.666666666666671</v>
      </c>
      <c r="H29" s="47">
        <f t="shared" si="0"/>
        <v>65.666666666666671</v>
      </c>
      <c r="I29" s="44" t="e">
        <f t="shared" si="1"/>
        <v>#DIV/0!</v>
      </c>
    </row>
    <row r="30" spans="1:12" x14ac:dyDescent="0.25">
      <c r="A30" s="32">
        <v>19</v>
      </c>
      <c r="B30" s="33" t="str">
        <f>'REGISTRATION fill in'!C27</f>
        <v>Stasys</v>
      </c>
      <c r="C30" s="33" t="str">
        <f>'REGISTRATION fill in'!D27</f>
        <v>Šliumpa</v>
      </c>
      <c r="D30" s="45">
        <f>'REGISTRATION fill in'!E27</f>
        <v>55</v>
      </c>
      <c r="E30" s="46">
        <f>AVERAGE('JUDGYING fill in'!E28:G28)</f>
        <v>0</v>
      </c>
      <c r="F30" s="46">
        <f>AVERAGE('JUDGYING fill in'!J28:L28)</f>
        <v>44</v>
      </c>
      <c r="G30" s="46">
        <f>AVERAGE('JUDGYING fill in'!N28:P28)</f>
        <v>48</v>
      </c>
      <c r="H30" s="47">
        <f t="shared" si="0"/>
        <v>48</v>
      </c>
      <c r="I30" s="44" t="e">
        <f t="shared" si="1"/>
        <v>#DIV/0!</v>
      </c>
    </row>
    <row r="31" spans="1:12" x14ac:dyDescent="0.25">
      <c r="A31" s="32">
        <v>20</v>
      </c>
      <c r="B31" s="33" t="str">
        <f>'REGISTRATION fill in'!C28</f>
        <v>Andrius</v>
      </c>
      <c r="C31" s="33" t="str">
        <f>'REGISTRATION fill in'!D28</f>
        <v>Poška</v>
      </c>
      <c r="D31" s="45">
        <f>'REGISTRATION fill in'!E28</f>
        <v>37</v>
      </c>
      <c r="E31" s="46">
        <f>AVERAGE('JUDGYING fill in'!E29:G29)</f>
        <v>71.333333333333329</v>
      </c>
      <c r="F31" s="46">
        <f>AVERAGE('JUDGYING fill in'!J29:L29)</f>
        <v>0</v>
      </c>
      <c r="G31" s="46">
        <f>AVERAGE('JUDGYING fill in'!N29:P29)</f>
        <v>71</v>
      </c>
      <c r="H31" s="47">
        <f t="shared" si="0"/>
        <v>71.333333333333329</v>
      </c>
      <c r="I31" s="44" t="e">
        <f t="shared" si="1"/>
        <v>#DIV/0!</v>
      </c>
    </row>
    <row r="32" spans="1:12" x14ac:dyDescent="0.25">
      <c r="A32" s="32">
        <v>21</v>
      </c>
      <c r="B32" s="33" t="str">
        <f>'REGISTRATION fill in'!C29</f>
        <v>Giedrius</v>
      </c>
      <c r="C32" s="33" t="str">
        <f>'REGISTRATION fill in'!D29</f>
        <v>Zabulionis</v>
      </c>
      <c r="D32" s="45">
        <f>'REGISTRATION fill in'!E29</f>
        <v>47</v>
      </c>
      <c r="E32" s="46">
        <f>AVERAGE('JUDGYING fill in'!E30:G30)</f>
        <v>72.666666666666671</v>
      </c>
      <c r="F32" s="46">
        <f>AVERAGE('JUDGYING fill in'!J30:L30)</f>
        <v>59</v>
      </c>
      <c r="G32" s="46">
        <f>AVERAGE('JUDGYING fill in'!N30:P30)</f>
        <v>78</v>
      </c>
      <c r="H32" s="47">
        <f t="shared" si="0"/>
        <v>78</v>
      </c>
      <c r="I32" s="44" t="e">
        <f t="shared" si="1"/>
        <v>#DIV/0!</v>
      </c>
    </row>
    <row r="33" spans="1:9" x14ac:dyDescent="0.25">
      <c r="A33" s="32">
        <v>22</v>
      </c>
      <c r="B33" s="33" t="str">
        <f>'REGISTRATION fill in'!C30</f>
        <v>Andrius</v>
      </c>
      <c r="C33" s="33" t="str">
        <f>'REGISTRATION fill in'!D30</f>
        <v>Poška</v>
      </c>
      <c r="D33" s="45">
        <f>'REGISTRATION fill in'!E30</f>
        <v>63</v>
      </c>
      <c r="E33" s="46">
        <f>AVERAGE('JUDGYING fill in'!E31:G31)</f>
        <v>0</v>
      </c>
      <c r="F33" s="46">
        <f>AVERAGE('JUDGYING fill in'!J31:L31)</f>
        <v>41</v>
      </c>
      <c r="G33" s="46">
        <f>AVERAGE('JUDGYING fill in'!N31:P31)</f>
        <v>69.666666666666671</v>
      </c>
      <c r="H33" s="47">
        <f t="shared" si="0"/>
        <v>69.666666666666671</v>
      </c>
      <c r="I33" s="44" t="e">
        <f t="shared" si="1"/>
        <v>#DIV/0!</v>
      </c>
    </row>
    <row r="34" spans="1:9" x14ac:dyDescent="0.25">
      <c r="A34" s="32">
        <v>23</v>
      </c>
      <c r="B34" s="33" t="str">
        <f>'REGISTRATION fill in'!C31</f>
        <v>Ernestas</v>
      </c>
      <c r="C34" s="33" t="str">
        <f>'REGISTRATION fill in'!D31</f>
        <v>Vaišvilas</v>
      </c>
      <c r="D34" s="45">
        <f>'REGISTRATION fill in'!E31</f>
        <v>54</v>
      </c>
      <c r="E34" s="46">
        <f>AVERAGE('JUDGYING fill in'!E32:G32)</f>
        <v>68.333333333333329</v>
      </c>
      <c r="F34" s="46">
        <f>AVERAGE('JUDGYING fill in'!J32:L32)</f>
        <v>64.333333333333329</v>
      </c>
      <c r="G34" s="46">
        <f>AVERAGE('JUDGYING fill in'!N32:P32)</f>
        <v>69</v>
      </c>
      <c r="H34" s="47">
        <f t="shared" si="0"/>
        <v>69</v>
      </c>
      <c r="I34" s="44" t="e">
        <f t="shared" si="1"/>
        <v>#DIV/0!</v>
      </c>
    </row>
    <row r="35" spans="1:9" x14ac:dyDescent="0.25">
      <c r="A35" s="32">
        <v>24</v>
      </c>
      <c r="B35" s="33" t="str">
        <f>'REGISTRATION fill in'!C32</f>
        <v xml:space="preserve">Mindaugas </v>
      </c>
      <c r="C35" s="33" t="str">
        <f>'REGISTRATION fill in'!D32</f>
        <v>Maslauskas</v>
      </c>
      <c r="D35" s="45">
        <f>'REGISTRATION fill in'!E32</f>
        <v>49</v>
      </c>
      <c r="E35" s="46">
        <f>AVERAGE('JUDGYING fill in'!E33:G33)</f>
        <v>0</v>
      </c>
      <c r="F35" s="46">
        <f>AVERAGE('JUDGYING fill in'!J33:L33)</f>
        <v>59</v>
      </c>
      <c r="G35" s="46">
        <f>AVERAGE('JUDGYING fill in'!N33:P33)</f>
        <v>65</v>
      </c>
      <c r="H35" s="47">
        <f t="shared" si="0"/>
        <v>65</v>
      </c>
      <c r="I35" s="44" t="e">
        <f t="shared" si="1"/>
        <v>#DIV/0!</v>
      </c>
    </row>
    <row r="36" spans="1:9" x14ac:dyDescent="0.25">
      <c r="A36" s="32">
        <v>25</v>
      </c>
      <c r="B36" s="33" t="str">
        <f>'REGISTRATION fill in'!C33</f>
        <v>Paulius</v>
      </c>
      <c r="C36" s="33" t="str">
        <f>'REGISTRATION fill in'!D33</f>
        <v>Petraitis</v>
      </c>
      <c r="D36" s="45">
        <f>'REGISTRATION fill in'!E33</f>
        <v>35</v>
      </c>
      <c r="E36" s="46">
        <f>AVERAGE('JUDGYING fill in'!E34:G34)</f>
        <v>53</v>
      </c>
      <c r="F36" s="46">
        <f>AVERAGE('JUDGYING fill in'!J34:L34)</f>
        <v>41.666666666666664</v>
      </c>
      <c r="G36" s="46">
        <f>AVERAGE('JUDGYING fill in'!N34:P34)</f>
        <v>64.666666666666671</v>
      </c>
      <c r="H36" s="47">
        <f t="shared" si="0"/>
        <v>64.666666666666671</v>
      </c>
      <c r="I36" s="44" t="e">
        <f t="shared" si="1"/>
        <v>#DIV/0!</v>
      </c>
    </row>
    <row r="37" spans="1:9" x14ac:dyDescent="0.25">
      <c r="A37" s="32">
        <v>26</v>
      </c>
      <c r="B37" s="33" t="str">
        <f>'REGISTRATION fill in'!C34</f>
        <v>Donatas</v>
      </c>
      <c r="C37" s="33" t="str">
        <f>'REGISTRATION fill in'!D34</f>
        <v>Stundzia</v>
      </c>
      <c r="D37" s="45">
        <f>'REGISTRATION fill in'!E34</f>
        <v>42</v>
      </c>
      <c r="E37" s="46">
        <f>AVERAGE('JUDGYING fill in'!E35:G35)</f>
        <v>57.333333333333336</v>
      </c>
      <c r="F37" s="46">
        <f>AVERAGE('JUDGYING fill in'!J35:L35)</f>
        <v>61.666666666666664</v>
      </c>
      <c r="G37" s="46">
        <f>AVERAGE('JUDGYING fill in'!N35:P35)</f>
        <v>63.333333333333336</v>
      </c>
      <c r="H37" s="47">
        <f t="shared" si="0"/>
        <v>63.333333333333336</v>
      </c>
      <c r="I37" s="44" t="e">
        <f t="shared" si="1"/>
        <v>#DIV/0!</v>
      </c>
    </row>
    <row r="38" spans="1:9" x14ac:dyDescent="0.25">
      <c r="A38" s="32">
        <v>27</v>
      </c>
      <c r="B38" s="33" t="str">
        <f>'REGISTRATION fill in'!C35</f>
        <v>Julius</v>
      </c>
      <c r="C38" s="33" t="str">
        <f>'REGISTRATION fill in'!D35</f>
        <v>Mockevičius</v>
      </c>
      <c r="D38" s="45">
        <f>'REGISTRATION fill in'!E35</f>
        <v>48</v>
      </c>
      <c r="E38" s="46">
        <f>AVERAGE('JUDGYING fill in'!E36:G36)</f>
        <v>30.333333333333332</v>
      </c>
      <c r="F38" s="46">
        <f>AVERAGE('JUDGYING fill in'!J36:L36)</f>
        <v>43.333333333333336</v>
      </c>
      <c r="G38" s="46">
        <f>AVERAGE('JUDGYING fill in'!N36:P36)</f>
        <v>37.333333333333336</v>
      </c>
      <c r="H38" s="47">
        <f t="shared" si="0"/>
        <v>43.333333333333336</v>
      </c>
      <c r="I38" s="44" t="e">
        <f t="shared" si="1"/>
        <v>#DIV/0!</v>
      </c>
    </row>
    <row r="39" spans="1:9" x14ac:dyDescent="0.25">
      <c r="A39" s="32">
        <v>28</v>
      </c>
      <c r="B39" s="33" t="str">
        <f>'REGISTRATION fill in'!C36</f>
        <v>Andrius</v>
      </c>
      <c r="C39" s="33" t="str">
        <f>'REGISTRATION fill in'!D36</f>
        <v>Surplys</v>
      </c>
      <c r="D39" s="45">
        <f>'REGISTRATION fill in'!E36</f>
        <v>52</v>
      </c>
      <c r="E39" s="46">
        <f>AVERAGE('JUDGYING fill in'!E36:G36)</f>
        <v>30.333333333333332</v>
      </c>
      <c r="F39" s="46">
        <f>AVERAGE('JUDGYING fill in'!J36:L36)</f>
        <v>43.333333333333336</v>
      </c>
      <c r="G39" s="46">
        <f>AVERAGE('JUDGYING fill in'!N36:P36)</f>
        <v>37.333333333333336</v>
      </c>
      <c r="H39" s="47">
        <f t="shared" si="0"/>
        <v>43.333333333333336</v>
      </c>
      <c r="I39" s="44" t="e">
        <f t="shared" si="1"/>
        <v>#DIV/0!</v>
      </c>
    </row>
    <row r="40" spans="1:9" x14ac:dyDescent="0.25">
      <c r="A40" s="32">
        <v>29</v>
      </c>
      <c r="B40" s="33" t="str">
        <f>'REGISTRATION fill in'!C37</f>
        <v>Andrėj</v>
      </c>
      <c r="C40" s="33" t="str">
        <f>'REGISTRATION fill in'!D37</f>
        <v>Osačij</v>
      </c>
      <c r="D40" s="45">
        <f>'REGISTRATION fill in'!E37</f>
        <v>62</v>
      </c>
      <c r="E40" s="46">
        <f>AVERAGE('JUDGYING fill in'!E37:G37)</f>
        <v>41</v>
      </c>
      <c r="F40" s="46">
        <f>AVERAGE('JUDGYING fill in'!J37:L37)</f>
        <v>52.333333333333336</v>
      </c>
      <c r="G40" s="46">
        <f>AVERAGE('JUDGYING fill in'!N37:P37)</f>
        <v>0</v>
      </c>
      <c r="H40" s="47">
        <f t="shared" si="0"/>
        <v>52.333333333333336</v>
      </c>
      <c r="I40" s="44" t="e">
        <f t="shared" si="1"/>
        <v>#DIV/0!</v>
      </c>
    </row>
    <row r="41" spans="1:9" x14ac:dyDescent="0.25">
      <c r="A41" s="32">
        <v>30</v>
      </c>
      <c r="B41" s="33" t="str">
        <f>'REGISTRATION fill in'!C38</f>
        <v>Marius</v>
      </c>
      <c r="C41" s="33" t="str">
        <f>'REGISTRATION fill in'!D38</f>
        <v>Klimas</v>
      </c>
      <c r="D41" s="45">
        <f>'REGISTRATION fill in'!E38</f>
        <v>61</v>
      </c>
      <c r="E41" s="46">
        <f>AVERAGE('JUDGYING fill in'!E37:G37)</f>
        <v>41</v>
      </c>
      <c r="F41" s="46">
        <f>AVERAGE('JUDGYING fill in'!J37:L37)</f>
        <v>52.333333333333336</v>
      </c>
      <c r="G41" s="46">
        <f>AVERAGE('JUDGYING fill in'!N37:P37)</f>
        <v>0</v>
      </c>
      <c r="H41" s="47">
        <f t="shared" si="0"/>
        <v>52.333333333333336</v>
      </c>
      <c r="I41" s="44" t="e">
        <f t="shared" si="1"/>
        <v>#DIV/0!</v>
      </c>
    </row>
    <row r="42" spans="1:9" x14ac:dyDescent="0.25">
      <c r="A42" s="32">
        <v>31</v>
      </c>
      <c r="B42" s="33" t="str">
        <f>'REGISTRATION fill in'!C39</f>
        <v>Tomas</v>
      </c>
      <c r="C42" s="33" t="str">
        <f>'REGISTRATION fill in'!D39</f>
        <v>Liutkevičius</v>
      </c>
      <c r="D42" s="45">
        <f>'REGISTRATION fill in'!E39</f>
        <v>65</v>
      </c>
      <c r="E42" s="46">
        <f>AVERAGE('JUDGYING fill in'!E38:G38)</f>
        <v>51.333333333333336</v>
      </c>
      <c r="F42" s="46">
        <f>AVERAGE('JUDGYING fill in'!J38:L38)</f>
        <v>61.666666666666664</v>
      </c>
      <c r="G42" s="46">
        <f>AVERAGE('JUDGYING fill in'!N38:P38)</f>
        <v>64</v>
      </c>
      <c r="H42" s="47">
        <f t="shared" si="0"/>
        <v>64</v>
      </c>
      <c r="I42" s="44" t="e">
        <f t="shared" si="1"/>
        <v>#DIV/0!</v>
      </c>
    </row>
    <row r="43" spans="1:9" x14ac:dyDescent="0.25">
      <c r="A43" s="32">
        <v>32</v>
      </c>
      <c r="B43" s="33">
        <f>'REGISTRATION fill in'!C40</f>
        <v>0</v>
      </c>
      <c r="C43" s="33">
        <f>'REGISTRATION fill in'!D40</f>
        <v>0</v>
      </c>
      <c r="D43" s="45">
        <f>'REGISTRATION fill in'!E40</f>
        <v>0</v>
      </c>
      <c r="E43" s="46" t="e">
        <f>AVERAGE('JUDGYING fill in'!E39:G39)</f>
        <v>#DIV/0!</v>
      </c>
      <c r="F43" s="46" t="e">
        <f>AVERAGE('JUDGYING fill in'!J39:L39)</f>
        <v>#DIV/0!</v>
      </c>
      <c r="G43" s="46" t="e">
        <f>AVERAGE('JUDGYING fill in'!N39:P39)</f>
        <v>#DIV/0!</v>
      </c>
      <c r="H43" s="47" t="e">
        <f t="shared" si="0"/>
        <v>#DIV/0!</v>
      </c>
      <c r="I43" s="43"/>
    </row>
    <row r="44" spans="1:9" x14ac:dyDescent="0.25">
      <c r="A44" s="32">
        <v>33</v>
      </c>
      <c r="B44" s="33">
        <f>'REGISTRATION fill in'!C41</f>
        <v>0</v>
      </c>
      <c r="C44" s="33">
        <f>'REGISTRATION fill in'!D41</f>
        <v>0</v>
      </c>
      <c r="D44" s="45">
        <f>'REGISTRATION fill in'!E41</f>
        <v>0</v>
      </c>
      <c r="E44" s="46" t="e">
        <f>AVERAGE('JUDGYING fill in'!E40:G40)</f>
        <v>#DIV/0!</v>
      </c>
      <c r="F44" s="46" t="e">
        <f>AVERAGE('JUDGYING fill in'!J40:L40)</f>
        <v>#DIV/0!</v>
      </c>
      <c r="G44" s="46" t="e">
        <f>AVERAGE('JUDGYING fill in'!N40:P40)</f>
        <v>#DIV/0!</v>
      </c>
      <c r="H44" s="47" t="e">
        <f t="shared" si="0"/>
        <v>#DIV/0!</v>
      </c>
      <c r="I44" s="43"/>
    </row>
    <row r="45" spans="1:9" x14ac:dyDescent="0.25">
      <c r="A45" s="32">
        <v>34</v>
      </c>
      <c r="B45" s="33">
        <f>'REGISTRATION fill in'!C42</f>
        <v>0</v>
      </c>
      <c r="C45" s="33">
        <f>'REGISTRATION fill in'!D42</f>
        <v>0</v>
      </c>
      <c r="D45" s="45">
        <f>'REGISTRATION fill in'!E42</f>
        <v>0</v>
      </c>
      <c r="E45" s="46" t="e">
        <f>AVERAGE('JUDGYING fill in'!E41:G41)</f>
        <v>#DIV/0!</v>
      </c>
      <c r="F45" s="46" t="e">
        <f>AVERAGE('JUDGYING fill in'!J41:L41)</f>
        <v>#DIV/0!</v>
      </c>
      <c r="G45" s="46" t="e">
        <f>AVERAGE('JUDGYING fill in'!N41:P41)</f>
        <v>#DIV/0!</v>
      </c>
      <c r="H45" s="47" t="e">
        <f t="shared" si="0"/>
        <v>#DIV/0!</v>
      </c>
      <c r="I45" s="43"/>
    </row>
    <row r="46" spans="1:9" x14ac:dyDescent="0.25">
      <c r="A46" s="32">
        <v>35</v>
      </c>
      <c r="B46" s="33">
        <f>'REGISTRATION fill in'!C43</f>
        <v>0</v>
      </c>
      <c r="C46" s="33">
        <f>'REGISTRATION fill in'!D43</f>
        <v>0</v>
      </c>
      <c r="D46" s="45">
        <f>'REGISTRATION fill in'!E43</f>
        <v>0</v>
      </c>
      <c r="E46" s="46" t="e">
        <f>AVERAGE('JUDGYING fill in'!E42:G42)</f>
        <v>#DIV/0!</v>
      </c>
      <c r="F46" s="46" t="e">
        <f>AVERAGE('JUDGYING fill in'!J42:L42)</f>
        <v>#DIV/0!</v>
      </c>
      <c r="G46" s="46" t="e">
        <f>AVERAGE('JUDGYING fill in'!N42:P42)</f>
        <v>#DIV/0!</v>
      </c>
      <c r="H46" s="47" t="e">
        <f t="shared" si="0"/>
        <v>#DIV/0!</v>
      </c>
      <c r="I46" s="43"/>
    </row>
    <row r="47" spans="1:9" x14ac:dyDescent="0.25">
      <c r="A47" s="32">
        <v>36</v>
      </c>
      <c r="B47" s="33">
        <f>'REGISTRATION fill in'!C44</f>
        <v>0</v>
      </c>
      <c r="C47" s="33">
        <f>'REGISTRATION fill in'!D44</f>
        <v>0</v>
      </c>
      <c r="D47" s="45">
        <f>'REGISTRATION fill in'!E44</f>
        <v>0</v>
      </c>
      <c r="E47" s="46" t="e">
        <f>AVERAGE('JUDGYING fill in'!E43:G43)</f>
        <v>#DIV/0!</v>
      </c>
      <c r="F47" s="46" t="e">
        <f>AVERAGE('JUDGYING fill in'!J43:L43)</f>
        <v>#DIV/0!</v>
      </c>
      <c r="G47" s="46" t="e">
        <f>AVERAGE('JUDGYING fill in'!N43:P43)</f>
        <v>#DIV/0!</v>
      </c>
      <c r="H47" s="47" t="e">
        <f t="shared" si="0"/>
        <v>#DIV/0!</v>
      </c>
      <c r="I47" s="44"/>
    </row>
    <row r="48" spans="1:9" x14ac:dyDescent="0.25">
      <c r="A48" s="32">
        <v>37</v>
      </c>
      <c r="B48" s="33">
        <f>'REGISTRATION fill in'!C45</f>
        <v>0</v>
      </c>
      <c r="C48" s="33">
        <f>'REGISTRATION fill in'!D45</f>
        <v>0</v>
      </c>
      <c r="D48" s="45">
        <f>'REGISTRATION fill in'!E45</f>
        <v>0</v>
      </c>
      <c r="E48" s="46" t="e">
        <f>AVERAGE('JUDGYING fill in'!E44:G44)</f>
        <v>#DIV/0!</v>
      </c>
      <c r="F48" s="46" t="e">
        <f>AVERAGE('JUDGYING fill in'!J44:L44)</f>
        <v>#DIV/0!</v>
      </c>
      <c r="G48" s="46" t="e">
        <f>AVERAGE('JUDGYING fill in'!N44:P44)</f>
        <v>#DIV/0!</v>
      </c>
      <c r="H48" s="47" t="e">
        <f t="shared" si="0"/>
        <v>#DIV/0!</v>
      </c>
      <c r="I48" s="44" t="e">
        <f t="shared" ref="I48:I64" si="2">RANK(H48,H$12:H$60)</f>
        <v>#DIV/0!</v>
      </c>
    </row>
    <row r="49" spans="1:9" x14ac:dyDescent="0.25">
      <c r="A49" s="32">
        <v>38</v>
      </c>
      <c r="B49" s="33">
        <f>'REGISTRATION fill in'!C46</f>
        <v>0</v>
      </c>
      <c r="C49" s="33">
        <f>'REGISTRATION fill in'!D46</f>
        <v>0</v>
      </c>
      <c r="D49" s="45">
        <f>'REGISTRATION fill in'!E46</f>
        <v>0</v>
      </c>
      <c r="E49" s="46" t="e">
        <f>AVERAGE('JUDGYING fill in'!E45:G45)</f>
        <v>#DIV/0!</v>
      </c>
      <c r="F49" s="46" t="e">
        <f>AVERAGE('JUDGYING fill in'!J45:L45)</f>
        <v>#DIV/0!</v>
      </c>
      <c r="G49" s="46" t="e">
        <f>AVERAGE('JUDGYING fill in'!N45:P45)</f>
        <v>#DIV/0!</v>
      </c>
      <c r="H49" s="47" t="e">
        <f t="shared" si="0"/>
        <v>#DIV/0!</v>
      </c>
      <c r="I49" s="44" t="e">
        <f t="shared" si="2"/>
        <v>#DIV/0!</v>
      </c>
    </row>
    <row r="50" spans="1:9" x14ac:dyDescent="0.25">
      <c r="A50" s="32">
        <v>39</v>
      </c>
      <c r="B50" s="33">
        <f>'REGISTRATION fill in'!C47</f>
        <v>0</v>
      </c>
      <c r="C50" s="33">
        <f>'REGISTRATION fill in'!D47</f>
        <v>0</v>
      </c>
      <c r="D50" s="45">
        <f>'REGISTRATION fill in'!E47</f>
        <v>0</v>
      </c>
      <c r="E50" s="46" t="e">
        <f>AVERAGE('JUDGYING fill in'!E46:G46)</f>
        <v>#DIV/0!</v>
      </c>
      <c r="F50" s="46" t="e">
        <f>AVERAGE('JUDGYING fill in'!J46:L46)</f>
        <v>#DIV/0!</v>
      </c>
      <c r="G50" s="46" t="e">
        <f>AVERAGE('JUDGYING fill in'!N46:P46)</f>
        <v>#DIV/0!</v>
      </c>
      <c r="H50" s="47" t="e">
        <f t="shared" si="0"/>
        <v>#DIV/0!</v>
      </c>
      <c r="I50" s="44" t="e">
        <f t="shared" si="2"/>
        <v>#DIV/0!</v>
      </c>
    </row>
    <row r="51" spans="1:9" x14ac:dyDescent="0.25">
      <c r="A51" s="32">
        <v>40</v>
      </c>
      <c r="B51" s="33">
        <f>'REGISTRATION fill in'!C48</f>
        <v>0</v>
      </c>
      <c r="C51" s="33">
        <f>'REGISTRATION fill in'!D48</f>
        <v>0</v>
      </c>
      <c r="D51" s="45">
        <f>'REGISTRATION fill in'!E48</f>
        <v>0</v>
      </c>
      <c r="E51" s="46" t="e">
        <f>AVERAGE('JUDGYING fill in'!E47:G47)</f>
        <v>#DIV/0!</v>
      </c>
      <c r="F51" s="46" t="e">
        <f>AVERAGE('JUDGYING fill in'!J47:L47)</f>
        <v>#DIV/0!</v>
      </c>
      <c r="G51" s="46" t="e">
        <f>AVERAGE('JUDGYING fill in'!N47:P47)</f>
        <v>#DIV/0!</v>
      </c>
      <c r="H51" s="47" t="e">
        <f t="shared" si="0"/>
        <v>#DIV/0!</v>
      </c>
      <c r="I51" s="44" t="e">
        <f t="shared" si="2"/>
        <v>#DIV/0!</v>
      </c>
    </row>
    <row r="52" spans="1:9" x14ac:dyDescent="0.25">
      <c r="A52" s="32">
        <v>41</v>
      </c>
      <c r="B52" s="33">
        <f>'REGISTRATION fill in'!C49</f>
        <v>0</v>
      </c>
      <c r="C52" s="33">
        <f>'REGISTRATION fill in'!D49</f>
        <v>0</v>
      </c>
      <c r="D52" s="45">
        <f>'REGISTRATION fill in'!E49</f>
        <v>0</v>
      </c>
      <c r="E52" s="46" t="e">
        <f>AVERAGE('JUDGYING fill in'!E48:G48)</f>
        <v>#DIV/0!</v>
      </c>
      <c r="F52" s="46" t="e">
        <f>AVERAGE('JUDGYING fill in'!J48:L48)</f>
        <v>#DIV/0!</v>
      </c>
      <c r="G52" s="46" t="e">
        <f>AVERAGE('JUDGYING fill in'!N48:P48)</f>
        <v>#DIV/0!</v>
      </c>
      <c r="H52" s="47" t="e">
        <f t="shared" si="0"/>
        <v>#DIV/0!</v>
      </c>
      <c r="I52" s="44" t="e">
        <f t="shared" si="2"/>
        <v>#DIV/0!</v>
      </c>
    </row>
    <row r="53" spans="1:9" x14ac:dyDescent="0.25">
      <c r="A53" s="32">
        <v>42</v>
      </c>
      <c r="B53" s="33">
        <f>'REGISTRATION fill in'!C50</f>
        <v>0</v>
      </c>
      <c r="C53" s="33">
        <f>'REGISTRATION fill in'!D50</f>
        <v>0</v>
      </c>
      <c r="D53" s="45">
        <f>'REGISTRATION fill in'!E50</f>
        <v>0</v>
      </c>
      <c r="E53" s="46" t="e">
        <f>AVERAGE('JUDGYING fill in'!E49:G49)</f>
        <v>#DIV/0!</v>
      </c>
      <c r="F53" s="46" t="e">
        <f>AVERAGE('JUDGYING fill in'!J49:L49)</f>
        <v>#DIV/0!</v>
      </c>
      <c r="G53" s="46" t="e">
        <f>AVERAGE('JUDGYING fill in'!N49:P49)</f>
        <v>#DIV/0!</v>
      </c>
      <c r="H53" s="47" t="e">
        <f t="shared" si="0"/>
        <v>#DIV/0!</v>
      </c>
      <c r="I53" s="44" t="e">
        <f t="shared" si="2"/>
        <v>#DIV/0!</v>
      </c>
    </row>
    <row r="54" spans="1:9" x14ac:dyDescent="0.25">
      <c r="A54" s="32">
        <v>43</v>
      </c>
      <c r="B54" s="33">
        <f>'REGISTRATION fill in'!C51</f>
        <v>0</v>
      </c>
      <c r="C54" s="33">
        <f>'REGISTRATION fill in'!D51</f>
        <v>0</v>
      </c>
      <c r="D54" s="45">
        <f>'REGISTRATION fill in'!E51</f>
        <v>0</v>
      </c>
      <c r="E54" s="46" t="e">
        <f>AVERAGE('JUDGYING fill in'!E50:G50)</f>
        <v>#DIV/0!</v>
      </c>
      <c r="F54" s="46" t="e">
        <f>AVERAGE('JUDGYING fill in'!J50:L50)</f>
        <v>#DIV/0!</v>
      </c>
      <c r="G54" s="46" t="e">
        <f>AVERAGE('JUDGYING fill in'!N50:P50)</f>
        <v>#DIV/0!</v>
      </c>
      <c r="H54" s="47" t="e">
        <f t="shared" si="0"/>
        <v>#DIV/0!</v>
      </c>
      <c r="I54" s="44" t="e">
        <f t="shared" si="2"/>
        <v>#DIV/0!</v>
      </c>
    </row>
    <row r="55" spans="1:9" x14ac:dyDescent="0.25">
      <c r="A55" s="32">
        <v>44</v>
      </c>
      <c r="B55" s="33">
        <f>'REGISTRATION fill in'!C52</f>
        <v>0</v>
      </c>
      <c r="C55" s="33">
        <f>'REGISTRATION fill in'!D52</f>
        <v>0</v>
      </c>
      <c r="D55" s="45">
        <f>'REGISTRATION fill in'!E52</f>
        <v>0</v>
      </c>
      <c r="E55" s="46" t="e">
        <f>AVERAGE('JUDGYING fill in'!E51:G51)</f>
        <v>#DIV/0!</v>
      </c>
      <c r="F55" s="46" t="e">
        <f>AVERAGE('JUDGYING fill in'!J51:L51)</f>
        <v>#DIV/0!</v>
      </c>
      <c r="G55" s="46" t="e">
        <f>AVERAGE('JUDGYING fill in'!N51:P51)</f>
        <v>#DIV/0!</v>
      </c>
      <c r="H55" s="47" t="e">
        <f t="shared" si="0"/>
        <v>#DIV/0!</v>
      </c>
      <c r="I55" s="44" t="e">
        <f t="shared" si="2"/>
        <v>#DIV/0!</v>
      </c>
    </row>
    <row r="56" spans="1:9" x14ac:dyDescent="0.25">
      <c r="A56" s="32">
        <v>45</v>
      </c>
      <c r="B56" s="33">
        <f>'REGISTRATION fill in'!C53</f>
        <v>0</v>
      </c>
      <c r="C56" s="33">
        <f>'REGISTRATION fill in'!D53</f>
        <v>0</v>
      </c>
      <c r="D56" s="45">
        <f>'REGISTRATION fill in'!E53</f>
        <v>0</v>
      </c>
      <c r="E56" s="46" t="e">
        <f>AVERAGE('JUDGYING fill in'!E52:G52)</f>
        <v>#DIV/0!</v>
      </c>
      <c r="F56" s="46" t="e">
        <f>AVERAGE('JUDGYING fill in'!J52:L52)</f>
        <v>#DIV/0!</v>
      </c>
      <c r="G56" s="46" t="e">
        <f>AVERAGE('JUDGYING fill in'!N52:P52)</f>
        <v>#DIV/0!</v>
      </c>
      <c r="H56" s="47" t="e">
        <f t="shared" si="0"/>
        <v>#DIV/0!</v>
      </c>
      <c r="I56" s="44" t="e">
        <f t="shared" si="2"/>
        <v>#DIV/0!</v>
      </c>
    </row>
    <row r="57" spans="1:9" x14ac:dyDescent="0.25">
      <c r="A57" s="32">
        <v>46</v>
      </c>
      <c r="B57" s="33">
        <f>'REGISTRATION fill in'!C54</f>
        <v>0</v>
      </c>
      <c r="C57" s="33">
        <f>'REGISTRATION fill in'!D54</f>
        <v>0</v>
      </c>
      <c r="D57" s="45">
        <f>'REGISTRATION fill in'!E54</f>
        <v>0</v>
      </c>
      <c r="E57" s="46" t="e">
        <f>AVERAGE('JUDGYING fill in'!E53:G53)</f>
        <v>#DIV/0!</v>
      </c>
      <c r="F57" s="46" t="e">
        <f>AVERAGE('JUDGYING fill in'!J53:L53)</f>
        <v>#DIV/0!</v>
      </c>
      <c r="G57" s="46" t="e">
        <f>AVERAGE('JUDGYING fill in'!N53:P53)</f>
        <v>#DIV/0!</v>
      </c>
      <c r="H57" s="47" t="e">
        <f t="shared" si="0"/>
        <v>#DIV/0!</v>
      </c>
      <c r="I57" s="44" t="e">
        <f t="shared" si="2"/>
        <v>#DIV/0!</v>
      </c>
    </row>
    <row r="58" spans="1:9" x14ac:dyDescent="0.25">
      <c r="A58" s="32">
        <v>47</v>
      </c>
      <c r="B58" s="33">
        <f>'REGISTRATION fill in'!C55</f>
        <v>0</v>
      </c>
      <c r="C58" s="33">
        <f>'REGISTRATION fill in'!D55</f>
        <v>0</v>
      </c>
      <c r="D58" s="45">
        <f>'REGISTRATION fill in'!E55</f>
        <v>0</v>
      </c>
      <c r="E58" s="46" t="e">
        <f>AVERAGE('JUDGYING fill in'!E54:G54)</f>
        <v>#DIV/0!</v>
      </c>
      <c r="F58" s="46" t="e">
        <f>AVERAGE('JUDGYING fill in'!J54:L54)</f>
        <v>#DIV/0!</v>
      </c>
      <c r="G58" s="46" t="e">
        <f>AVERAGE('JUDGYING fill in'!N54:P54)</f>
        <v>#DIV/0!</v>
      </c>
      <c r="H58" s="47" t="e">
        <f t="shared" si="0"/>
        <v>#DIV/0!</v>
      </c>
      <c r="I58" s="44" t="e">
        <f t="shared" si="2"/>
        <v>#DIV/0!</v>
      </c>
    </row>
    <row r="59" spans="1:9" x14ac:dyDescent="0.25">
      <c r="A59" s="32">
        <v>48</v>
      </c>
      <c r="B59" s="33">
        <f>'REGISTRATION fill in'!C56</f>
        <v>0</v>
      </c>
      <c r="C59" s="33">
        <f>'REGISTRATION fill in'!D56</f>
        <v>0</v>
      </c>
      <c r="D59" s="45">
        <f>'REGISTRATION fill in'!E56</f>
        <v>0</v>
      </c>
      <c r="E59" s="46" t="e">
        <f>AVERAGE('JUDGYING fill in'!E55:G55)</f>
        <v>#DIV/0!</v>
      </c>
      <c r="F59" s="46" t="e">
        <f>AVERAGE('JUDGYING fill in'!J55:L55)</f>
        <v>#DIV/0!</v>
      </c>
      <c r="G59" s="46" t="e">
        <f>AVERAGE('JUDGYING fill in'!N55:P55)</f>
        <v>#DIV/0!</v>
      </c>
      <c r="H59" s="47" t="e">
        <f t="shared" si="0"/>
        <v>#DIV/0!</v>
      </c>
      <c r="I59" s="44" t="e">
        <f t="shared" si="2"/>
        <v>#DIV/0!</v>
      </c>
    </row>
    <row r="60" spans="1:9" x14ac:dyDescent="0.25">
      <c r="A60" s="32">
        <v>49</v>
      </c>
      <c r="B60" s="33">
        <f>'REGISTRATION fill in'!C57</f>
        <v>0</v>
      </c>
      <c r="C60" s="33">
        <f>'REGISTRATION fill in'!D57</f>
        <v>0</v>
      </c>
      <c r="D60" s="45">
        <f>'REGISTRATION fill in'!E57</f>
        <v>0</v>
      </c>
      <c r="E60" s="46" t="e">
        <f>AVERAGE('JUDGYING fill in'!E56:G56)</f>
        <v>#DIV/0!</v>
      </c>
      <c r="F60" s="46" t="e">
        <f>AVERAGE('JUDGYING fill in'!J56:L56)</f>
        <v>#DIV/0!</v>
      </c>
      <c r="G60" s="46" t="e">
        <f>AVERAGE('JUDGYING fill in'!N56:P56)</f>
        <v>#DIV/0!</v>
      </c>
      <c r="H60" s="47" t="e">
        <f t="shared" si="0"/>
        <v>#DIV/0!</v>
      </c>
      <c r="I60" s="44" t="e">
        <f t="shared" si="2"/>
        <v>#DIV/0!</v>
      </c>
    </row>
    <row r="61" spans="1:9" x14ac:dyDescent="0.25">
      <c r="A61" s="32">
        <v>50</v>
      </c>
      <c r="B61" s="33">
        <f>'REGISTRATION fill in'!C58</f>
        <v>0</v>
      </c>
      <c r="C61" s="33">
        <f>'REGISTRATION fill in'!D58</f>
        <v>0</v>
      </c>
      <c r="D61" s="45">
        <f>'REGISTRATION fill in'!E58</f>
        <v>0</v>
      </c>
      <c r="E61" s="46" t="e">
        <f>AVERAGE('JUDGYING fill in'!E57:G57)</f>
        <v>#DIV/0!</v>
      </c>
      <c r="F61" s="46" t="e">
        <f>AVERAGE('JUDGYING fill in'!J57:L57)</f>
        <v>#DIV/0!</v>
      </c>
      <c r="G61" s="46" t="e">
        <f>AVERAGE('JUDGYING fill in'!N57:P57)</f>
        <v>#DIV/0!</v>
      </c>
      <c r="H61" s="47" t="e">
        <f t="shared" si="0"/>
        <v>#DIV/0!</v>
      </c>
      <c r="I61" s="44" t="e">
        <f t="shared" si="2"/>
        <v>#DIV/0!</v>
      </c>
    </row>
    <row r="62" spans="1:9" x14ac:dyDescent="0.25">
      <c r="A62" s="32">
        <v>51</v>
      </c>
      <c r="B62" s="33">
        <f>'REGISTRATION fill in'!C59</f>
        <v>0</v>
      </c>
      <c r="C62" s="33">
        <f>'REGISTRATION fill in'!D59</f>
        <v>0</v>
      </c>
      <c r="D62" s="45">
        <f>'REGISTRATION fill in'!E59</f>
        <v>0</v>
      </c>
      <c r="E62" s="46" t="e">
        <f>AVERAGE('JUDGYING fill in'!E58:G58)</f>
        <v>#DIV/0!</v>
      </c>
      <c r="F62" s="46" t="e">
        <f>AVERAGE('JUDGYING fill in'!J58:L58)</f>
        <v>#DIV/0!</v>
      </c>
      <c r="G62" s="46" t="e">
        <f>AVERAGE('JUDGYING fill in'!N58:P58)</f>
        <v>#DIV/0!</v>
      </c>
      <c r="H62" s="47" t="e">
        <f t="shared" si="0"/>
        <v>#DIV/0!</v>
      </c>
      <c r="I62" s="44" t="e">
        <f t="shared" si="2"/>
        <v>#DIV/0!</v>
      </c>
    </row>
    <row r="63" spans="1:9" x14ac:dyDescent="0.25">
      <c r="A63" s="32">
        <v>52</v>
      </c>
      <c r="B63" s="33">
        <f>'REGISTRATION fill in'!C60</f>
        <v>0</v>
      </c>
      <c r="C63" s="33">
        <f>'REGISTRATION fill in'!D60</f>
        <v>0</v>
      </c>
      <c r="D63" s="45">
        <f>'REGISTRATION fill in'!E60</f>
        <v>0</v>
      </c>
      <c r="E63" s="46" t="e">
        <f>AVERAGE('JUDGYING fill in'!E59:G59)</f>
        <v>#DIV/0!</v>
      </c>
      <c r="F63" s="46" t="e">
        <f>AVERAGE('JUDGYING fill in'!J59:L59)</f>
        <v>#DIV/0!</v>
      </c>
      <c r="G63" s="46" t="e">
        <f>AVERAGE('JUDGYING fill in'!N59:P59)</f>
        <v>#DIV/0!</v>
      </c>
      <c r="H63" s="47" t="e">
        <f t="shared" si="0"/>
        <v>#DIV/0!</v>
      </c>
      <c r="I63" s="44" t="e">
        <f t="shared" si="2"/>
        <v>#DIV/0!</v>
      </c>
    </row>
    <row r="64" spans="1:9" x14ac:dyDescent="0.25">
      <c r="A64" s="32">
        <v>53</v>
      </c>
      <c r="B64" s="33">
        <f>'REGISTRATION fill in'!C61</f>
        <v>0</v>
      </c>
      <c r="C64" s="33">
        <f>'REGISTRATION fill in'!D61</f>
        <v>0</v>
      </c>
      <c r="D64" s="45">
        <f>'REGISTRATION fill in'!E61</f>
        <v>0</v>
      </c>
      <c r="E64" s="46" t="e">
        <f>AVERAGE('JUDGYING fill in'!E60:G60)</f>
        <v>#DIV/0!</v>
      </c>
      <c r="F64" s="46" t="e">
        <f>AVERAGE('JUDGYING fill in'!J60:L60)</f>
        <v>#DIV/0!</v>
      </c>
      <c r="G64" s="46" t="e">
        <f>AVERAGE('JUDGYING fill in'!N60:P60)</f>
        <v>#DIV/0!</v>
      </c>
      <c r="H64" s="47" t="e">
        <f t="shared" si="0"/>
        <v>#DIV/0!</v>
      </c>
      <c r="I64" s="44" t="e">
        <f t="shared" si="2"/>
        <v>#DIV/0!</v>
      </c>
    </row>
  </sheetData>
  <sheetProtection selectLockedCells="1" selectUnlockedCells="1"/>
  <mergeCells count="7">
    <mergeCell ref="F9:H9"/>
    <mergeCell ref="F5:H5"/>
    <mergeCell ref="E6:H6"/>
    <mergeCell ref="B7:D7"/>
    <mergeCell ref="F7:H7"/>
    <mergeCell ref="B8:D8"/>
    <mergeCell ref="F8:H8"/>
  </mergeCells>
  <pageMargins left="0.7" right="0.7" top="0.75" bottom="0.75" header="0.51180555555555551" footer="0.51180555555555551"/>
  <pageSetup scale="88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65" zoomScaleNormal="65" workbookViewId="0">
      <selection activeCell="C6" sqref="C6"/>
    </sheetView>
  </sheetViews>
  <sheetFormatPr defaultColWidth="8.5703125" defaultRowHeight="15" x14ac:dyDescent="0.2"/>
  <cols>
    <col min="1" max="1" width="13" style="48" customWidth="1"/>
    <col min="2" max="2" width="6" style="48" customWidth="1"/>
    <col min="3" max="3" width="8" style="48" customWidth="1"/>
    <col min="4" max="4" width="13.5703125" style="49" customWidth="1"/>
    <col min="5" max="5" width="17" style="49" customWidth="1"/>
    <col min="6" max="6" width="13.42578125" style="48" customWidth="1"/>
    <col min="7" max="16384" width="8.5703125" style="50"/>
  </cols>
  <sheetData>
    <row r="1" spans="2:5" x14ac:dyDescent="0.2">
      <c r="B1" s="51"/>
      <c r="C1" s="51"/>
      <c r="D1" s="52"/>
      <c r="E1" s="52"/>
    </row>
    <row r="2" spans="2:5" x14ac:dyDescent="0.2">
      <c r="B2" s="51"/>
      <c r="C2" s="51"/>
      <c r="D2" s="52"/>
      <c r="E2" s="52"/>
    </row>
    <row r="3" spans="2:5" x14ac:dyDescent="0.2">
      <c r="B3" s="51"/>
      <c r="C3" s="51"/>
      <c r="D3" s="52"/>
      <c r="E3" s="52"/>
    </row>
    <row r="4" spans="2:5" ht="16.5" x14ac:dyDescent="0.2">
      <c r="B4" s="159" t="s">
        <v>31</v>
      </c>
      <c r="C4" s="159"/>
      <c r="D4" s="159"/>
      <c r="E4" s="159"/>
    </row>
    <row r="5" spans="2:5" ht="17.850000000000001" customHeight="1" x14ac:dyDescent="0.2">
      <c r="B5" s="53" t="s">
        <v>2</v>
      </c>
      <c r="C5" s="53" t="s">
        <v>5</v>
      </c>
      <c r="D5" s="53" t="s">
        <v>44</v>
      </c>
      <c r="E5" s="53" t="s">
        <v>45</v>
      </c>
    </row>
    <row r="6" spans="2:5" ht="17.850000000000001" customHeight="1" x14ac:dyDescent="0.2">
      <c r="B6" s="54">
        <v>1</v>
      </c>
      <c r="C6" s="55">
        <f>'REGISTRATION fill in'!E14</f>
        <v>31</v>
      </c>
      <c r="D6" s="56" t="str">
        <f>'QUALIF MIDDLE REZ'!B17</f>
        <v>Robert</v>
      </c>
      <c r="E6" s="56" t="str">
        <f>'QUALIF MIDDLE REZ'!C17</f>
        <v>Lisovskij</v>
      </c>
    </row>
    <row r="7" spans="2:5" ht="17.850000000000001" customHeight="1" x14ac:dyDescent="0.2">
      <c r="B7" s="54">
        <v>2</v>
      </c>
      <c r="C7" s="55">
        <f>'REGISTRATION fill in'!E12</f>
        <v>32</v>
      </c>
      <c r="D7" s="56" t="str">
        <f>'QUALIF MIDDLE REZ'!B15</f>
        <v>Igor</v>
      </c>
      <c r="E7" s="56" t="str">
        <f>'QUALIF MIDDLE REZ'!C15</f>
        <v>Martynov</v>
      </c>
    </row>
    <row r="8" spans="2:5" ht="17.850000000000001" customHeight="1" x14ac:dyDescent="0.2">
      <c r="B8" s="54">
        <v>3</v>
      </c>
      <c r="C8" s="55">
        <f>'REGISTRATION fill in'!E18</f>
        <v>33</v>
      </c>
      <c r="D8" s="56" t="str">
        <f>'QUALIF MIDDLE REZ'!B21</f>
        <v>Vygantas</v>
      </c>
      <c r="E8" s="56" t="str">
        <f>'QUALIF MIDDLE REZ'!C21</f>
        <v>Rimkus</v>
      </c>
    </row>
    <row r="9" spans="2:5" ht="17.850000000000001" customHeight="1" x14ac:dyDescent="0.2">
      <c r="B9" s="54">
        <v>4</v>
      </c>
      <c r="C9" s="55">
        <f>'REGISTRATION fill in'!E16</f>
        <v>34</v>
      </c>
      <c r="D9" s="56" t="str">
        <f>'QUALIF MIDDLE REZ'!B19</f>
        <v>Deimantė</v>
      </c>
      <c r="E9" s="56" t="str">
        <f>'QUALIF MIDDLE REZ'!C19</f>
        <v>Radzevičiūtė</v>
      </c>
    </row>
    <row r="10" spans="2:5" ht="17.850000000000001" customHeight="1" x14ac:dyDescent="0.2">
      <c r="B10" s="54">
        <v>5</v>
      </c>
      <c r="C10" s="55">
        <f>'REGISTRATION fill in'!E33</f>
        <v>35</v>
      </c>
      <c r="D10" s="56" t="str">
        <f>'QUALIF MIDDLE REZ'!B36</f>
        <v>Paulius</v>
      </c>
      <c r="E10" s="56" t="str">
        <f>'QUALIF MIDDLE REZ'!C36</f>
        <v>Petraitis</v>
      </c>
    </row>
    <row r="11" spans="2:5" ht="17.850000000000001" customHeight="1" x14ac:dyDescent="0.2">
      <c r="B11" s="54">
        <v>6</v>
      </c>
      <c r="C11" s="55">
        <f>'REGISTRATION fill in'!E11</f>
        <v>36</v>
      </c>
      <c r="D11" s="56" t="str">
        <f>'QUALIF MIDDLE REZ'!B14</f>
        <v>Evaldas</v>
      </c>
      <c r="E11" s="56" t="str">
        <f>'QUALIF MIDDLE REZ'!C14</f>
        <v>Baciuška</v>
      </c>
    </row>
    <row r="12" spans="2:5" ht="17.850000000000001" customHeight="1" x14ac:dyDescent="0.2">
      <c r="B12" s="54">
        <v>7</v>
      </c>
      <c r="C12" s="55">
        <f>'REGISTRATION fill in'!E28</f>
        <v>37</v>
      </c>
      <c r="D12" s="56" t="str">
        <f>'QUALIF MIDDLE REZ'!B31</f>
        <v>Andrius</v>
      </c>
      <c r="E12" s="56" t="str">
        <f>'QUALIF MIDDLE REZ'!C31</f>
        <v>Poška</v>
      </c>
    </row>
    <row r="13" spans="2:5" ht="17.850000000000001" customHeight="1" x14ac:dyDescent="0.2">
      <c r="B13" s="54">
        <v>8</v>
      </c>
      <c r="C13" s="55">
        <f>'REGISTRATION fill in'!E13</f>
        <v>38</v>
      </c>
      <c r="D13" s="56" t="str">
        <f>'QUALIF MIDDLE REZ'!B16</f>
        <v>Simas</v>
      </c>
      <c r="E13" s="56" t="str">
        <f>'QUALIF MIDDLE REZ'!C16</f>
        <v>Kvietkauskas</v>
      </c>
    </row>
    <row r="14" spans="2:5" ht="17.850000000000001" customHeight="1" x14ac:dyDescent="0.2">
      <c r="B14" s="54">
        <v>9</v>
      </c>
      <c r="C14" s="55">
        <f>'REGISTRATION fill in'!E25</f>
        <v>39</v>
      </c>
      <c r="D14" s="56" t="str">
        <f>'QUALIF MIDDLE REZ'!B28</f>
        <v>Arnas</v>
      </c>
      <c r="E14" s="56" t="str">
        <f>'QUALIF MIDDLE REZ'!C28</f>
        <v>Dyburis</v>
      </c>
    </row>
    <row r="15" spans="2:5" ht="17.850000000000001" customHeight="1" x14ac:dyDescent="0.2">
      <c r="B15" s="54">
        <v>10</v>
      </c>
      <c r="C15" s="55">
        <f>'REGISTRATION fill in'!E21</f>
        <v>40</v>
      </c>
      <c r="D15" s="56" t="str">
        <f>'QUALIF MIDDLE REZ'!B24</f>
        <v>Aleksandr</v>
      </c>
      <c r="E15" s="56" t="str">
        <f>'QUALIF MIDDLE REZ'!C24</f>
        <v>Kolesnikovas</v>
      </c>
    </row>
    <row r="16" spans="2:5" ht="17.850000000000001" customHeight="1" x14ac:dyDescent="0.2">
      <c r="B16" s="54">
        <v>11</v>
      </c>
      <c r="C16" s="55">
        <f>'REGISTRATION fill in'!E26</f>
        <v>41</v>
      </c>
      <c r="D16" s="56" t="str">
        <f>'QUALIF MIDDLE REZ'!B29</f>
        <v>Laisvūnas</v>
      </c>
      <c r="E16" s="56" t="str">
        <f>'QUALIF MIDDLE REZ'!C29</f>
        <v>Žilys</v>
      </c>
    </row>
    <row r="17" spans="2:5" ht="17.850000000000001" customHeight="1" x14ac:dyDescent="0.2">
      <c r="B17" s="54">
        <v>12</v>
      </c>
      <c r="C17" s="55">
        <f>'REGISTRATION fill in'!E34</f>
        <v>42</v>
      </c>
      <c r="D17" s="56" t="str">
        <f>'QUALIF MIDDLE REZ'!B37</f>
        <v>Donatas</v>
      </c>
      <c r="E17" s="56" t="str">
        <f>'QUALIF MIDDLE REZ'!C37</f>
        <v>Stundzia</v>
      </c>
    </row>
    <row r="18" spans="2:5" ht="17.850000000000001" customHeight="1" x14ac:dyDescent="0.2">
      <c r="B18" s="54">
        <v>13</v>
      </c>
      <c r="C18" s="55">
        <f>'REGISTRATION fill in'!E24</f>
        <v>43</v>
      </c>
      <c r="D18" s="56" t="str">
        <f>'QUALIF MIDDLE REZ'!B27</f>
        <v>Vytautas</v>
      </c>
      <c r="E18" s="56" t="str">
        <f>'QUALIF MIDDLE REZ'!C27</f>
        <v>Čaplikas</v>
      </c>
    </row>
    <row r="19" spans="2:5" ht="17.850000000000001" customHeight="1" x14ac:dyDescent="0.2">
      <c r="B19" s="54">
        <v>14</v>
      </c>
      <c r="C19" s="55">
        <f>'REGISTRATION fill in'!E10</f>
        <v>44</v>
      </c>
      <c r="D19" s="56" t="str">
        <f>'QUALIF MIDDLE REZ'!B13</f>
        <v>Justinas</v>
      </c>
      <c r="E19" s="56" t="str">
        <f>'QUALIF MIDDLE REZ'!C13</f>
        <v>Pečiukonis</v>
      </c>
    </row>
    <row r="20" spans="2:5" ht="17.850000000000001" customHeight="1" x14ac:dyDescent="0.2">
      <c r="B20" s="54">
        <v>15</v>
      </c>
      <c r="C20" s="55">
        <f>'REGISTRATION fill in'!E22</f>
        <v>45</v>
      </c>
      <c r="D20" s="56" t="str">
        <f>'QUALIF MIDDLE REZ'!B25</f>
        <v>Evaldas</v>
      </c>
      <c r="E20" s="56" t="str">
        <f>'QUALIF MIDDLE REZ'!C25</f>
        <v>Bliujus</v>
      </c>
    </row>
    <row r="21" spans="2:5" ht="17.850000000000001" customHeight="1" x14ac:dyDescent="0.2">
      <c r="B21" s="54">
        <v>16</v>
      </c>
      <c r="C21" s="55">
        <f>'REGISTRATION fill in'!E17</f>
        <v>46</v>
      </c>
      <c r="D21" s="56" t="str">
        <f>'QUALIF MIDDLE REZ'!B20</f>
        <v>Paulius</v>
      </c>
      <c r="E21" s="56" t="str">
        <f>'QUALIF MIDDLE REZ'!C20</f>
        <v>Laurinkus</v>
      </c>
    </row>
    <row r="22" spans="2:5" ht="17.850000000000001" customHeight="1" x14ac:dyDescent="0.2">
      <c r="B22" s="54">
        <v>17</v>
      </c>
      <c r="C22" s="55">
        <f>'REGISTRATION fill in'!E29</f>
        <v>47</v>
      </c>
      <c r="D22" s="56" t="str">
        <f>'QUALIF MIDDLE REZ'!B32</f>
        <v>Giedrius</v>
      </c>
      <c r="E22" s="56" t="str">
        <f>'QUALIF MIDDLE REZ'!C32</f>
        <v>Zabulionis</v>
      </c>
    </row>
    <row r="23" spans="2:5" ht="17.850000000000001" customHeight="1" x14ac:dyDescent="0.2">
      <c r="B23" s="54">
        <v>18</v>
      </c>
      <c r="C23" s="55">
        <f>'REGISTRATION fill in'!E35</f>
        <v>48</v>
      </c>
      <c r="D23" s="56" t="str">
        <f>'QUALIF MIDDLE REZ'!B38</f>
        <v>Julius</v>
      </c>
      <c r="E23" s="56" t="str">
        <f>'QUALIF MIDDLE REZ'!C38</f>
        <v>Mockevičius</v>
      </c>
    </row>
    <row r="24" spans="2:5" ht="17.850000000000001" customHeight="1" x14ac:dyDescent="0.2">
      <c r="B24" s="54">
        <v>19</v>
      </c>
      <c r="C24" s="55">
        <f>'REGISTRATION fill in'!E32</f>
        <v>49</v>
      </c>
      <c r="D24" s="56" t="str">
        <f>'QUALIF MIDDLE REZ'!B35</f>
        <v xml:space="preserve">Mindaugas </v>
      </c>
      <c r="E24" s="56" t="str">
        <f>'QUALIF MIDDLE REZ'!C35</f>
        <v>Maslauskas</v>
      </c>
    </row>
    <row r="25" spans="2:5" ht="17.850000000000001" customHeight="1" x14ac:dyDescent="0.2">
      <c r="B25" s="54">
        <v>20</v>
      </c>
      <c r="C25" s="55">
        <f>'REGISTRATION fill in'!E20</f>
        <v>50</v>
      </c>
      <c r="D25" s="56" t="str">
        <f>'QUALIF MIDDLE REZ'!B23</f>
        <v>Aurimas</v>
      </c>
      <c r="E25" s="56" t="str">
        <f>'QUALIF MIDDLE REZ'!C23</f>
        <v>Janeika</v>
      </c>
    </row>
    <row r="26" spans="2:5" ht="17.850000000000001" customHeight="1" x14ac:dyDescent="0.2">
      <c r="B26" s="54">
        <v>21</v>
      </c>
      <c r="C26" s="55">
        <f>'REGISTRATION fill in'!E9</f>
        <v>51</v>
      </c>
      <c r="D26" s="56" t="s">
        <v>46</v>
      </c>
      <c r="E26" s="56" t="s">
        <v>47</v>
      </c>
    </row>
    <row r="27" spans="2:5" ht="17.850000000000001" customHeight="1" x14ac:dyDescent="0.2">
      <c r="B27" s="54">
        <v>22</v>
      </c>
      <c r="C27" s="55">
        <f>'REGISTRATION fill in'!E36</f>
        <v>52</v>
      </c>
      <c r="D27" s="56" t="str">
        <f>'QUALIF MIDDLE REZ'!B39</f>
        <v>Andrius</v>
      </c>
      <c r="E27" s="56" t="str">
        <f>'QUALIF MIDDLE REZ'!C39</f>
        <v>Surplys</v>
      </c>
    </row>
    <row r="28" spans="2:5" ht="17.850000000000001" customHeight="1" x14ac:dyDescent="0.2">
      <c r="B28" s="54">
        <v>23</v>
      </c>
      <c r="C28" s="55">
        <f>'REGISTRATION fill in'!E19</f>
        <v>53</v>
      </c>
      <c r="D28" s="56" t="str">
        <f>'QUALIF MIDDLE REZ'!B22</f>
        <v>Darius</v>
      </c>
      <c r="E28" s="56" t="str">
        <f>'QUALIF MIDDLE REZ'!C22</f>
        <v>Jurčiukonis</v>
      </c>
    </row>
    <row r="29" spans="2:5" ht="17.850000000000001" customHeight="1" x14ac:dyDescent="0.2">
      <c r="B29" s="54">
        <v>24</v>
      </c>
      <c r="C29" s="55">
        <f>'REGISTRATION fill in'!E31</f>
        <v>54</v>
      </c>
      <c r="D29" s="56" t="str">
        <f>'QUALIF MIDDLE REZ'!B34</f>
        <v>Ernestas</v>
      </c>
      <c r="E29" s="56" t="str">
        <f>'QUALIF MIDDLE REZ'!C34</f>
        <v>Vaišvilas</v>
      </c>
    </row>
    <row r="30" spans="2:5" ht="17.850000000000001" customHeight="1" x14ac:dyDescent="0.2">
      <c r="B30" s="54">
        <v>25</v>
      </c>
      <c r="C30" s="55">
        <f>'REGISTRATION fill in'!E27</f>
        <v>55</v>
      </c>
      <c r="D30" s="56" t="str">
        <f>'QUALIF MIDDLE REZ'!B30</f>
        <v>Stasys</v>
      </c>
      <c r="E30" s="56" t="str">
        <f>'QUALIF MIDDLE REZ'!C30</f>
        <v>Šliumpa</v>
      </c>
    </row>
    <row r="31" spans="2:5" ht="17.850000000000001" customHeight="1" x14ac:dyDescent="0.2">
      <c r="B31" s="54">
        <v>26</v>
      </c>
      <c r="C31" s="55">
        <f>'REGISTRATION fill in'!E23</f>
        <v>60</v>
      </c>
      <c r="D31" s="56" t="str">
        <f>'QUALIF MIDDLE REZ'!B26</f>
        <v>Arnas</v>
      </c>
      <c r="E31" s="56" t="str">
        <f>'QUALIF MIDDLE REZ'!C26</f>
        <v>Dyburis</v>
      </c>
    </row>
    <row r="32" spans="2:5" ht="17.850000000000001" customHeight="1" x14ac:dyDescent="0.2">
      <c r="B32" s="54">
        <v>27</v>
      </c>
      <c r="C32" s="55">
        <f>'REGISTRATION fill in'!E38</f>
        <v>61</v>
      </c>
      <c r="D32" s="56" t="str">
        <f>'QUALIF MIDDLE REZ'!B41</f>
        <v>Marius</v>
      </c>
      <c r="E32" s="56" t="str">
        <f>'QUALIF MIDDLE REZ'!C41</f>
        <v>Klimas</v>
      </c>
    </row>
    <row r="33" spans="2:5" ht="17.850000000000001" customHeight="1" x14ac:dyDescent="0.2">
      <c r="B33" s="54">
        <v>28</v>
      </c>
      <c r="C33" s="55">
        <f>'REGISTRATION fill in'!E37</f>
        <v>62</v>
      </c>
      <c r="D33" s="56" t="str">
        <f>'QUALIF MIDDLE REZ'!B40</f>
        <v>Andrėj</v>
      </c>
      <c r="E33" s="56" t="str">
        <f>'QUALIF MIDDLE REZ'!C40</f>
        <v>Osačij</v>
      </c>
    </row>
    <row r="34" spans="2:5" ht="17.850000000000001" customHeight="1" x14ac:dyDescent="0.2">
      <c r="B34" s="54">
        <v>29</v>
      </c>
      <c r="C34" s="55">
        <f>'REGISTRATION fill in'!E30</f>
        <v>63</v>
      </c>
      <c r="D34" s="56" t="str">
        <f>'QUALIF MIDDLE REZ'!B33</f>
        <v>Andrius</v>
      </c>
      <c r="E34" s="56" t="str">
        <f>'QUALIF MIDDLE REZ'!C33</f>
        <v>Poška</v>
      </c>
    </row>
    <row r="35" spans="2:5" ht="17.850000000000001" customHeight="1" x14ac:dyDescent="0.2">
      <c r="B35" s="54">
        <v>30</v>
      </c>
      <c r="C35" s="55">
        <f>'REGISTRATION fill in'!E15</f>
        <v>64</v>
      </c>
      <c r="D35" s="56" t="str">
        <f>'QUALIF MIDDLE REZ'!B18</f>
        <v>Silvestras</v>
      </c>
      <c r="E35" s="56" t="str">
        <f>'QUALIF MIDDLE REZ'!C18</f>
        <v>Bieliauskas</v>
      </c>
    </row>
    <row r="36" spans="2:5" ht="17.850000000000001" customHeight="1" x14ac:dyDescent="0.2">
      <c r="B36" s="54">
        <v>31</v>
      </c>
      <c r="C36" s="55">
        <f>'REGISTRATION fill in'!E39</f>
        <v>65</v>
      </c>
      <c r="D36" s="56" t="str">
        <f>'QUALIF MIDDLE REZ'!B42</f>
        <v>Tomas</v>
      </c>
      <c r="E36" s="56" t="str">
        <f>'QUALIF MIDDLE REZ'!C42</f>
        <v>Liutkevičius</v>
      </c>
    </row>
  </sheetData>
  <sheetProtection selectLockedCells="1" selectUnlockedCells="1"/>
  <mergeCells count="1">
    <mergeCell ref="B4:E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Roman,Normalus"&amp;12&amp;A</oddHeader>
    <oddFooter>&amp;C&amp;"Times New Roman,Normalus"&amp;12Puslapis 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8" zoomScale="65" zoomScaleNormal="65" workbookViewId="0">
      <selection activeCell="K33" sqref="K33"/>
    </sheetView>
  </sheetViews>
  <sheetFormatPr defaultColWidth="11.5703125" defaultRowHeight="12.75" x14ac:dyDescent="0.2"/>
  <cols>
    <col min="1" max="1" width="8.28515625" style="95" customWidth="1"/>
    <col min="2" max="2" width="16.85546875" style="95" customWidth="1"/>
    <col min="3" max="3" width="15.28515625" customWidth="1"/>
  </cols>
  <sheetData>
    <row r="1" spans="1:9" ht="15" x14ac:dyDescent="0.25">
      <c r="A1" s="6"/>
      <c r="B1" s="7"/>
      <c r="C1" s="7"/>
      <c r="D1" s="6"/>
      <c r="E1" s="9"/>
      <c r="F1" s="9"/>
      <c r="G1" s="9"/>
      <c r="H1" s="9"/>
    </row>
    <row r="2" spans="1:9" ht="15" x14ac:dyDescent="0.25">
      <c r="A2" s="6"/>
      <c r="B2" s="7"/>
      <c r="C2" s="7"/>
      <c r="D2" s="6"/>
      <c r="E2" s="9"/>
      <c r="F2" s="9"/>
      <c r="G2" s="9"/>
      <c r="H2" s="9"/>
    </row>
    <row r="3" spans="1:9" ht="15" x14ac:dyDescent="0.25">
      <c r="A3" s="6"/>
      <c r="B3" s="7"/>
      <c r="C3" s="42"/>
      <c r="D3" s="6"/>
      <c r="E3" s="9"/>
      <c r="F3" s="9"/>
      <c r="G3" s="9"/>
      <c r="H3" s="9"/>
    </row>
    <row r="4" spans="1:9" ht="21" x14ac:dyDescent="0.35">
      <c r="A4" s="6"/>
      <c r="B4" s="7"/>
      <c r="C4" s="15"/>
      <c r="D4" s="85"/>
      <c r="E4" s="132"/>
      <c r="F4" s="132" t="s">
        <v>84</v>
      </c>
      <c r="G4" s="132"/>
      <c r="H4" s="132"/>
    </row>
    <row r="5" spans="1:9" ht="15" x14ac:dyDescent="0.25">
      <c r="A5" s="6"/>
      <c r="B5" s="7"/>
      <c r="C5" s="7"/>
      <c r="D5" s="6"/>
      <c r="E5" s="9"/>
      <c r="F5" s="155"/>
      <c r="G5" s="155"/>
      <c r="H5" s="155"/>
    </row>
    <row r="6" spans="1:9" ht="17.25" x14ac:dyDescent="0.3">
      <c r="A6" s="6"/>
      <c r="B6" s="7"/>
      <c r="C6" s="7"/>
      <c r="D6" s="6"/>
      <c r="E6" s="161" t="s">
        <v>1</v>
      </c>
      <c r="F6" s="161"/>
      <c r="G6" s="161"/>
      <c r="H6" s="161"/>
    </row>
    <row r="7" spans="1:9" ht="21" x14ac:dyDescent="0.35">
      <c r="A7" s="6"/>
      <c r="B7" s="162" t="s">
        <v>31</v>
      </c>
      <c r="C7" s="162"/>
      <c r="D7" s="162"/>
      <c r="E7" s="96" t="s">
        <v>32</v>
      </c>
      <c r="F7" s="160" t="s">
        <v>33</v>
      </c>
      <c r="G7" s="160"/>
      <c r="H7" s="160"/>
    </row>
    <row r="8" spans="1:9" ht="19.7" customHeight="1" x14ac:dyDescent="0.25">
      <c r="A8" s="6"/>
      <c r="B8" s="163"/>
      <c r="C8" s="163"/>
      <c r="D8" s="163"/>
      <c r="E8" s="96" t="s">
        <v>34</v>
      </c>
      <c r="F8" s="160" t="s">
        <v>35</v>
      </c>
      <c r="G8" s="160"/>
      <c r="H8" s="160"/>
    </row>
    <row r="9" spans="1:9" ht="20.65" customHeight="1" x14ac:dyDescent="0.25">
      <c r="A9" s="6"/>
      <c r="B9" s="88"/>
      <c r="C9" s="97"/>
      <c r="D9" s="6"/>
      <c r="E9" s="96" t="s">
        <v>36</v>
      </c>
      <c r="F9" s="160" t="s">
        <v>37</v>
      </c>
      <c r="G9" s="160"/>
      <c r="H9" s="160"/>
    </row>
    <row r="10" spans="1:9" ht="15" x14ac:dyDescent="0.25">
      <c r="A10" s="6"/>
      <c r="B10" s="7"/>
      <c r="C10" s="7"/>
      <c r="D10" s="6"/>
      <c r="E10" s="9"/>
      <c r="F10" s="9"/>
      <c r="G10" s="9"/>
      <c r="H10" s="9"/>
    </row>
    <row r="11" spans="1:9" ht="17.25" x14ac:dyDescent="0.25">
      <c r="A11" s="28" t="s">
        <v>2</v>
      </c>
      <c r="B11" s="28" t="s">
        <v>44</v>
      </c>
      <c r="C11" s="28" t="s">
        <v>45</v>
      </c>
      <c r="D11" s="28" t="s">
        <v>38</v>
      </c>
      <c r="E11" s="98" t="s">
        <v>39</v>
      </c>
      <c r="F11" s="98" t="s">
        <v>40</v>
      </c>
      <c r="G11" s="98" t="s">
        <v>41</v>
      </c>
      <c r="H11" s="99" t="s">
        <v>42</v>
      </c>
      <c r="I11" s="100"/>
    </row>
    <row r="12" spans="1:9" ht="17.25" x14ac:dyDescent="0.3">
      <c r="A12" s="32">
        <v>1</v>
      </c>
      <c r="B12" s="33" t="str">
        <f>'JUDGYING fill in'!B25</f>
        <v>Paulius</v>
      </c>
      <c r="C12" s="33" t="str">
        <f>'JUDGYING fill in'!C25</f>
        <v>Laurinkus</v>
      </c>
      <c r="D12" s="45">
        <f>'JUDGYING fill in'!D25</f>
        <v>46</v>
      </c>
      <c r="E12" s="46">
        <f>AVERAGE('JUDGYING fill in'!E25:G25)</f>
        <v>76.666666666666671</v>
      </c>
      <c r="F12" s="46">
        <f>AVERAGE('JUDGYING fill in'!J25:L25)</f>
        <v>90.666666666666671</v>
      </c>
      <c r="G12" s="46">
        <f>AVERAGE('JUDGYING fill in'!N25:P25)</f>
        <v>96</v>
      </c>
      <c r="H12" s="101">
        <f t="shared" ref="H12:H40" si="0">MAX(E12:G12)</f>
        <v>96</v>
      </c>
      <c r="I12" s="100"/>
    </row>
    <row r="13" spans="1:9" ht="17.25" x14ac:dyDescent="0.3">
      <c r="A13" s="32">
        <v>2</v>
      </c>
      <c r="B13" s="33" t="str">
        <f>'JUDGYING fill in'!B11</f>
        <v>Igor</v>
      </c>
      <c r="C13" s="33" t="str">
        <f>'JUDGYING fill in'!C11</f>
        <v>Martynov</v>
      </c>
      <c r="D13" s="45">
        <f>'JUDGYING fill in'!D11</f>
        <v>32</v>
      </c>
      <c r="E13" s="46">
        <f>AVERAGE('JUDGYING fill in'!E11:G11)</f>
        <v>72</v>
      </c>
      <c r="F13" s="46">
        <f>AVERAGE('JUDGYING fill in'!J11:L11)</f>
        <v>84</v>
      </c>
      <c r="G13" s="46">
        <f>AVERAGE('JUDGYING fill in'!N11:P11)</f>
        <v>87.333333333333329</v>
      </c>
      <c r="H13" s="101">
        <f t="shared" si="0"/>
        <v>87.333333333333329</v>
      </c>
      <c r="I13" s="100"/>
    </row>
    <row r="14" spans="1:9" ht="17.25" x14ac:dyDescent="0.3">
      <c r="A14" s="32">
        <v>3</v>
      </c>
      <c r="B14" s="33" t="str">
        <f>'JUDGYING fill in'!B17</f>
        <v>Simas</v>
      </c>
      <c r="C14" s="33" t="str">
        <f>'JUDGYING fill in'!C17</f>
        <v>Kvietkauskas</v>
      </c>
      <c r="D14" s="45">
        <f>'JUDGYING fill in'!D17</f>
        <v>38</v>
      </c>
      <c r="E14" s="46">
        <f>AVERAGE('JUDGYING fill in'!E17:G17)</f>
        <v>86.333333333333329</v>
      </c>
      <c r="F14" s="46">
        <f>AVERAGE('JUDGYING fill in'!J17:L17)</f>
        <v>81</v>
      </c>
      <c r="G14" s="46">
        <f>AVERAGE('JUDGYING fill in'!N17:P17)</f>
        <v>80.333333333333329</v>
      </c>
      <c r="H14" s="101">
        <f t="shared" si="0"/>
        <v>86.333333333333329</v>
      </c>
      <c r="I14" s="100"/>
    </row>
    <row r="15" spans="1:9" ht="17.25" x14ac:dyDescent="0.3">
      <c r="A15" s="32">
        <v>4</v>
      </c>
      <c r="B15" s="33" t="str">
        <f>'JUDGYING fill in'!B13</f>
        <v>Deimantė</v>
      </c>
      <c r="C15" s="33" t="str">
        <f>'JUDGYING fill in'!C13</f>
        <v>Radzevičiūtė</v>
      </c>
      <c r="D15" s="45">
        <f>'JUDGYING fill in'!D13</f>
        <v>34</v>
      </c>
      <c r="E15" s="46">
        <f>AVERAGE('JUDGYING fill in'!E13:G13)</f>
        <v>83.333333333333329</v>
      </c>
      <c r="F15" s="46">
        <f>AVERAGE('JUDGYING fill in'!J13:L13)</f>
        <v>0</v>
      </c>
      <c r="G15" s="46">
        <f>AVERAGE('JUDGYING fill in'!N13:P13)</f>
        <v>68.333333333333329</v>
      </c>
      <c r="H15" s="101">
        <f t="shared" si="0"/>
        <v>83.333333333333329</v>
      </c>
      <c r="I15" s="100"/>
    </row>
    <row r="16" spans="1:9" ht="17.25" x14ac:dyDescent="0.3">
      <c r="A16" s="32">
        <v>5</v>
      </c>
      <c r="B16" s="33" t="str">
        <f>'JUDGYING fill in'!B16</f>
        <v>Andrius</v>
      </c>
      <c r="C16" s="33" t="str">
        <f>'JUDGYING fill in'!C16</f>
        <v>Poška</v>
      </c>
      <c r="D16" s="45">
        <f>'JUDGYING fill in'!D16</f>
        <v>37</v>
      </c>
      <c r="E16" s="46">
        <f>AVERAGE('JUDGYING fill in'!E16:G16)</f>
        <v>83</v>
      </c>
      <c r="F16" s="46">
        <f>AVERAGE('JUDGYING fill in'!J16:L16)</f>
        <v>73.333333333333329</v>
      </c>
      <c r="G16" s="46">
        <f>AVERAGE('JUDGYING fill in'!N16:P16)</f>
        <v>82.666666666666671</v>
      </c>
      <c r="H16" s="101">
        <f t="shared" si="0"/>
        <v>83</v>
      </c>
      <c r="I16" s="100"/>
    </row>
    <row r="17" spans="1:9" ht="17.25" x14ac:dyDescent="0.3">
      <c r="A17" s="32">
        <v>6</v>
      </c>
      <c r="B17" s="33" t="s">
        <v>112</v>
      </c>
      <c r="C17" s="33" t="s">
        <v>78</v>
      </c>
      <c r="D17" s="45">
        <f>'JUDGYING fill in'!D18</f>
        <v>39</v>
      </c>
      <c r="E17" s="46">
        <f>AVERAGE('JUDGYING fill in'!E18:G18)</f>
        <v>0</v>
      </c>
      <c r="F17" s="46">
        <f>AVERAGE('JUDGYING fill in'!J18:L18)</f>
        <v>76.666666666666671</v>
      </c>
      <c r="G17" s="46">
        <f>AVERAGE('JUDGYING fill in'!N18:P18)</f>
        <v>79</v>
      </c>
      <c r="H17" s="101">
        <f t="shared" si="0"/>
        <v>79</v>
      </c>
      <c r="I17" s="100"/>
    </row>
    <row r="18" spans="1:9" ht="17.25" x14ac:dyDescent="0.3">
      <c r="A18" s="32">
        <v>7</v>
      </c>
      <c r="B18" s="33" t="s">
        <v>74</v>
      </c>
      <c r="C18" s="33" t="s">
        <v>47</v>
      </c>
      <c r="D18" s="45">
        <f>'JUDGYING fill in'!D30</f>
        <v>51</v>
      </c>
      <c r="E18" s="46">
        <f>AVERAGE('JUDGYING fill in'!E30:G30)</f>
        <v>72.666666666666671</v>
      </c>
      <c r="F18" s="46">
        <f>AVERAGE('JUDGYING fill in'!J30:L30)</f>
        <v>59</v>
      </c>
      <c r="G18" s="46">
        <f>AVERAGE('JUDGYING fill in'!N30:P30)</f>
        <v>78</v>
      </c>
      <c r="H18" s="101">
        <f t="shared" si="0"/>
        <v>78</v>
      </c>
      <c r="I18" s="100"/>
    </row>
    <row r="19" spans="1:9" ht="17.25" x14ac:dyDescent="0.3">
      <c r="A19" s="32">
        <v>8</v>
      </c>
      <c r="B19" s="33" t="str">
        <f>'JUDGYING fill in'!B12</f>
        <v>Vygantas</v>
      </c>
      <c r="C19" s="33" t="str">
        <f>'JUDGYING fill in'!C12</f>
        <v>Rimkus</v>
      </c>
      <c r="D19" s="45">
        <f>'JUDGYING fill in'!D12</f>
        <v>33</v>
      </c>
      <c r="E19" s="46">
        <f>AVERAGE('JUDGYING fill in'!E12:G12)</f>
        <v>66.666666666666671</v>
      </c>
      <c r="F19" s="46">
        <f>AVERAGE('JUDGYING fill in'!J12:L12)</f>
        <v>0</v>
      </c>
      <c r="G19" s="46">
        <f>AVERAGE('JUDGYING fill in'!N12:P12)</f>
        <v>77.666666666666671</v>
      </c>
      <c r="H19" s="101">
        <f t="shared" si="0"/>
        <v>77.666666666666671</v>
      </c>
      <c r="I19" s="100"/>
    </row>
    <row r="20" spans="1:9" ht="17.25" x14ac:dyDescent="0.3">
      <c r="A20" s="32">
        <v>9</v>
      </c>
      <c r="B20" s="33" t="str">
        <f>'JUDGYING fill in'!B10</f>
        <v>Robert</v>
      </c>
      <c r="C20" s="33" t="str">
        <f>'JUDGYING fill in'!C10</f>
        <v>Lisovskij</v>
      </c>
      <c r="D20" s="45">
        <f>'JUDGYING fill in'!D10</f>
        <v>31</v>
      </c>
      <c r="E20" s="46">
        <f>AVERAGE('JUDGYING fill in'!E10:G10)</f>
        <v>67.333333333333329</v>
      </c>
      <c r="F20" s="46">
        <f>AVERAGE('JUDGYING fill in'!J10:L10)</f>
        <v>74</v>
      </c>
      <c r="G20" s="46">
        <f>AVERAGE('JUDGYING fill in'!N10:P10)</f>
        <v>77.333333333333329</v>
      </c>
      <c r="H20" s="101">
        <f t="shared" si="0"/>
        <v>77.333333333333329</v>
      </c>
      <c r="I20" s="100"/>
    </row>
    <row r="21" spans="1:9" ht="17.25" x14ac:dyDescent="0.3">
      <c r="A21" s="32">
        <v>10</v>
      </c>
      <c r="B21" s="33" t="str">
        <f>'JUDGYING fill in'!B22</f>
        <v>Vytautas</v>
      </c>
      <c r="C21" s="33" t="str">
        <f>'JUDGYING fill in'!C22</f>
        <v>Čaplikas</v>
      </c>
      <c r="D21" s="45">
        <f>'JUDGYING fill in'!D22</f>
        <v>43</v>
      </c>
      <c r="E21" s="46">
        <f>AVERAGE('JUDGYING fill in'!E22:G22)</f>
        <v>67.666666666666671</v>
      </c>
      <c r="F21" s="46">
        <f>AVERAGE('JUDGYING fill in'!J22:L22)</f>
        <v>68.666666666666671</v>
      </c>
      <c r="G21" s="46">
        <f>AVERAGE('JUDGYING fill in'!N22:P22)</f>
        <v>74.666666666666671</v>
      </c>
      <c r="H21" s="101">
        <f t="shared" si="0"/>
        <v>74.666666666666671</v>
      </c>
      <c r="I21" s="100"/>
    </row>
    <row r="22" spans="1:9" ht="17.25" x14ac:dyDescent="0.3">
      <c r="A22" s="32">
        <v>11</v>
      </c>
      <c r="B22" s="33" t="str">
        <f>'JUDGYING fill in'!B23</f>
        <v>Justinas</v>
      </c>
      <c r="C22" s="33" t="str">
        <f>'JUDGYING fill in'!C23</f>
        <v>Pečiukonis</v>
      </c>
      <c r="D22" s="45">
        <f>'JUDGYING fill in'!D23</f>
        <v>44</v>
      </c>
      <c r="E22" s="46">
        <f>AVERAGE('JUDGYING fill in'!E23:G23)</f>
        <v>0</v>
      </c>
      <c r="F22" s="46">
        <f>AVERAGE('JUDGYING fill in'!J23:L23)</f>
        <v>55.666666666666664</v>
      </c>
      <c r="G22" s="46">
        <f>AVERAGE('JUDGYING fill in'!N23:P23)</f>
        <v>73.333333333333329</v>
      </c>
      <c r="H22" s="101">
        <f t="shared" si="0"/>
        <v>73.333333333333329</v>
      </c>
      <c r="I22" s="100"/>
    </row>
    <row r="23" spans="1:9" ht="17.25" x14ac:dyDescent="0.3">
      <c r="A23" s="32">
        <v>12</v>
      </c>
      <c r="B23" s="33" t="str">
        <f>'JUDGYING fill in'!B29</f>
        <v>Aurimas</v>
      </c>
      <c r="C23" s="33" t="str">
        <f>'JUDGYING fill in'!C29</f>
        <v>Janeika</v>
      </c>
      <c r="D23" s="45">
        <f>'JUDGYING fill in'!D29</f>
        <v>50</v>
      </c>
      <c r="E23" s="46">
        <f>AVERAGE('JUDGYING fill in'!E29:G29)</f>
        <v>71.333333333333329</v>
      </c>
      <c r="F23" s="46">
        <f>AVERAGE('JUDGYING fill in'!J29:L29)</f>
        <v>0</v>
      </c>
      <c r="G23" s="46">
        <f>AVERAGE('JUDGYING fill in'!N29:P29)</f>
        <v>71</v>
      </c>
      <c r="H23" s="101">
        <f t="shared" si="0"/>
        <v>71.333333333333329</v>
      </c>
      <c r="I23" s="100"/>
    </row>
    <row r="24" spans="1:9" ht="17.25" x14ac:dyDescent="0.3">
      <c r="A24" s="32">
        <v>13</v>
      </c>
      <c r="B24" s="33" t="str">
        <f>'JUDGYING fill in'!B31</f>
        <v>Andrius</v>
      </c>
      <c r="C24" s="33" t="str">
        <f>'JUDGYING fill in'!C31</f>
        <v>Surplys</v>
      </c>
      <c r="D24" s="45">
        <f>'JUDGYING fill in'!D31</f>
        <v>52</v>
      </c>
      <c r="E24" s="46">
        <f>AVERAGE('JUDGYING fill in'!E31:G31)</f>
        <v>0</v>
      </c>
      <c r="F24" s="46">
        <f>AVERAGE('JUDGYING fill in'!J31:L31)</f>
        <v>41</v>
      </c>
      <c r="G24" s="46">
        <f>AVERAGE('JUDGYING fill in'!N31:P31)</f>
        <v>69.666666666666671</v>
      </c>
      <c r="H24" s="101">
        <f t="shared" si="0"/>
        <v>69.666666666666671</v>
      </c>
      <c r="I24" s="100"/>
    </row>
    <row r="25" spans="1:9" ht="17.25" x14ac:dyDescent="0.3">
      <c r="A25" s="32">
        <v>14</v>
      </c>
      <c r="B25" s="33" t="str">
        <f>'JUDGYING fill in'!B32</f>
        <v>Darius</v>
      </c>
      <c r="C25" s="33" t="str">
        <f>'JUDGYING fill in'!C32</f>
        <v>Jurčiukonis</v>
      </c>
      <c r="D25" s="45">
        <f>'JUDGYING fill in'!D32</f>
        <v>53</v>
      </c>
      <c r="E25" s="46">
        <f>AVERAGE('JUDGYING fill in'!E32:G32)</f>
        <v>68.333333333333329</v>
      </c>
      <c r="F25" s="46">
        <f>AVERAGE('JUDGYING fill in'!J32:L32)</f>
        <v>64.333333333333329</v>
      </c>
      <c r="G25" s="46">
        <f>AVERAGE('JUDGYING fill in'!N32:P32)</f>
        <v>69</v>
      </c>
      <c r="H25" s="101">
        <f t="shared" si="0"/>
        <v>69</v>
      </c>
      <c r="I25" s="100"/>
    </row>
    <row r="26" spans="1:9" ht="17.25" x14ac:dyDescent="0.3">
      <c r="A26" s="32">
        <v>15</v>
      </c>
      <c r="B26" s="33" t="s">
        <v>19</v>
      </c>
      <c r="C26" s="33" t="s">
        <v>81</v>
      </c>
      <c r="D26" s="45">
        <f>'JUDGYING fill in'!D14</f>
        <v>35</v>
      </c>
      <c r="E26" s="46">
        <f>AVERAGE('JUDGYING fill in'!E14:G14)</f>
        <v>66</v>
      </c>
      <c r="F26" s="46">
        <f>AVERAGE('JUDGYING fill in'!J14:L14)</f>
        <v>57</v>
      </c>
      <c r="G26" s="46">
        <f>AVERAGE('JUDGYING fill in'!N14:P14)</f>
        <v>58.666666666666664</v>
      </c>
      <c r="H26" s="101">
        <f t="shared" si="0"/>
        <v>66</v>
      </c>
      <c r="I26" s="100"/>
    </row>
    <row r="27" spans="1:9" ht="17.25" x14ac:dyDescent="0.3">
      <c r="A27" s="32">
        <v>16</v>
      </c>
      <c r="B27" s="33" t="str">
        <f>'JUDGYING fill in'!B27</f>
        <v>Julius</v>
      </c>
      <c r="C27" s="33" t="str">
        <f>'JUDGYING fill in'!C27</f>
        <v>Mockevičius</v>
      </c>
      <c r="D27" s="45">
        <f>'JUDGYING fill in'!D27</f>
        <v>48</v>
      </c>
      <c r="E27" s="46">
        <f>AVERAGE('JUDGYING fill in'!E27:G27)</f>
        <v>44.666666666666664</v>
      </c>
      <c r="F27" s="46">
        <f>AVERAGE('JUDGYING fill in'!J27:L27)</f>
        <v>59.666666666666664</v>
      </c>
      <c r="G27" s="46">
        <f>AVERAGE('JUDGYING fill in'!N27:P27)</f>
        <v>65.666666666666671</v>
      </c>
      <c r="H27" s="101">
        <f t="shared" si="0"/>
        <v>65.666666666666671</v>
      </c>
      <c r="I27" s="100"/>
    </row>
    <row r="28" spans="1:9" ht="17.25" x14ac:dyDescent="0.3">
      <c r="A28" s="32">
        <v>17</v>
      </c>
      <c r="B28" s="33" t="str">
        <f>'JUDGYING fill in'!B24</f>
        <v>Evaldas</v>
      </c>
      <c r="C28" s="33" t="str">
        <f>'JUDGYING fill in'!C24</f>
        <v>Bliujus</v>
      </c>
      <c r="D28" s="45">
        <f>'JUDGYING fill in'!D24</f>
        <v>45</v>
      </c>
      <c r="E28" s="46">
        <f>AVERAGE('JUDGYING fill in'!E24:G24)</f>
        <v>0</v>
      </c>
      <c r="F28" s="46">
        <f>AVERAGE('JUDGYING fill in'!J24:L24)</f>
        <v>30</v>
      </c>
      <c r="G28" s="46">
        <f>AVERAGE('JUDGYING fill in'!N24:P24)</f>
        <v>65</v>
      </c>
      <c r="H28" s="101">
        <f t="shared" si="0"/>
        <v>65</v>
      </c>
      <c r="I28" s="100"/>
    </row>
    <row r="29" spans="1:9" ht="17.25" x14ac:dyDescent="0.3">
      <c r="A29" s="32">
        <v>18</v>
      </c>
      <c r="B29" s="33" t="str">
        <f>'JUDGYING fill in'!B33</f>
        <v>Ernestas</v>
      </c>
      <c r="C29" s="33" t="str">
        <f>'JUDGYING fill in'!C33</f>
        <v>Vaišvilas</v>
      </c>
      <c r="D29" s="45">
        <f>'JUDGYING fill in'!D33</f>
        <v>54</v>
      </c>
      <c r="E29" s="46">
        <f>AVERAGE('JUDGYING fill in'!E33:G33)</f>
        <v>0</v>
      </c>
      <c r="F29" s="46">
        <f>AVERAGE('JUDGYING fill in'!J33:L33)</f>
        <v>59</v>
      </c>
      <c r="G29" s="46">
        <f>AVERAGE('JUDGYING fill in'!N33:P33)</f>
        <v>65</v>
      </c>
      <c r="H29" s="101">
        <f t="shared" si="0"/>
        <v>65</v>
      </c>
      <c r="I29" s="100"/>
    </row>
    <row r="30" spans="1:9" ht="17.25" x14ac:dyDescent="0.3">
      <c r="A30" s="32">
        <v>19</v>
      </c>
      <c r="B30" s="33" t="str">
        <f>'JUDGYING fill in'!B34</f>
        <v>Stasys</v>
      </c>
      <c r="C30" s="33" t="str">
        <f>'JUDGYING fill in'!C34</f>
        <v>Šliumpa</v>
      </c>
      <c r="D30" s="45">
        <f>'JUDGYING fill in'!D34</f>
        <v>55</v>
      </c>
      <c r="E30" s="46">
        <f>AVERAGE('JUDGYING fill in'!E34:G34)</f>
        <v>53</v>
      </c>
      <c r="F30" s="46">
        <f>AVERAGE('JUDGYING fill in'!J34:L34)</f>
        <v>41.666666666666664</v>
      </c>
      <c r="G30" s="46">
        <f>AVERAGE('JUDGYING fill in'!N34:P34)</f>
        <v>64.666666666666671</v>
      </c>
      <c r="H30" s="101">
        <f t="shared" si="0"/>
        <v>64.666666666666671</v>
      </c>
      <c r="I30" s="100"/>
    </row>
    <row r="31" spans="1:9" ht="17.25" x14ac:dyDescent="0.3">
      <c r="A31" s="32">
        <v>20</v>
      </c>
      <c r="B31" s="33" t="str">
        <f>'JUDGYING fill in'!B21</f>
        <v>Donatas</v>
      </c>
      <c r="C31" s="33" t="str">
        <f>'JUDGYING fill in'!C21</f>
        <v>Stundzia</v>
      </c>
      <c r="D31" s="45">
        <f>'JUDGYING fill in'!D21</f>
        <v>42</v>
      </c>
      <c r="E31" s="46">
        <f>AVERAGE('JUDGYING fill in'!E21:G21)</f>
        <v>0</v>
      </c>
      <c r="F31" s="46">
        <f>AVERAGE('JUDGYING fill in'!J21:L21)</f>
        <v>64.333333333333329</v>
      </c>
      <c r="G31" s="46">
        <f>AVERAGE('JUDGYING fill in'!N21:P21)</f>
        <v>57</v>
      </c>
      <c r="H31" s="101">
        <f t="shared" si="0"/>
        <v>64.333333333333329</v>
      </c>
      <c r="I31" s="100"/>
    </row>
    <row r="32" spans="1:9" ht="17.25" x14ac:dyDescent="0.3">
      <c r="A32" s="32">
        <v>21</v>
      </c>
      <c r="B32" s="102" t="str">
        <f>'JUDGYING fill in'!B38</f>
        <v>Tomas</v>
      </c>
      <c r="C32" s="102" t="str">
        <f>'JUDGYING fill in'!C38</f>
        <v>Liutkevičius</v>
      </c>
      <c r="D32" s="103">
        <f>'JUDGYING fill in'!D38</f>
        <v>65</v>
      </c>
      <c r="E32" s="104">
        <f>AVERAGE('JUDGYING fill in'!E38:G38)</f>
        <v>51.333333333333336</v>
      </c>
      <c r="F32" s="104">
        <f>AVERAGE('JUDGYING fill in'!J38:L38)</f>
        <v>61.666666666666664</v>
      </c>
      <c r="G32" s="104">
        <f>AVERAGE('JUDGYING fill in'!N38:P38)</f>
        <v>64</v>
      </c>
      <c r="H32" s="105">
        <f t="shared" si="0"/>
        <v>64</v>
      </c>
      <c r="I32" s="100"/>
    </row>
    <row r="33" spans="1:9" ht="17.25" x14ac:dyDescent="0.3">
      <c r="A33" s="32">
        <v>22</v>
      </c>
      <c r="B33" s="33" t="str">
        <f>'JUDGYING fill in'!B35</f>
        <v>Arnas</v>
      </c>
      <c r="C33" s="33" t="str">
        <f>'JUDGYING fill in'!C35</f>
        <v>Dyburis</v>
      </c>
      <c r="D33" s="45">
        <f>'JUDGYING fill in'!D35</f>
        <v>60</v>
      </c>
      <c r="E33" s="46">
        <f>AVERAGE('JUDGYING fill in'!E35:G35)</f>
        <v>57.333333333333336</v>
      </c>
      <c r="F33" s="46">
        <f>AVERAGE('JUDGYING fill in'!J35:L35)</f>
        <v>61.666666666666664</v>
      </c>
      <c r="G33" s="46">
        <f>AVERAGE('JUDGYING fill in'!N35:P35)</f>
        <v>63.333333333333336</v>
      </c>
      <c r="H33" s="101">
        <f t="shared" si="0"/>
        <v>63.333333333333336</v>
      </c>
      <c r="I33" s="100"/>
    </row>
    <row r="34" spans="1:9" ht="17.25" x14ac:dyDescent="0.3">
      <c r="A34" s="32">
        <v>23</v>
      </c>
      <c r="B34" s="33" t="str">
        <f>'JUDGYING fill in'!B15</f>
        <v>Evaldas</v>
      </c>
      <c r="C34" s="33" t="str">
        <f>'JUDGYING fill in'!C15</f>
        <v>Baciuška</v>
      </c>
      <c r="D34" s="45">
        <f>'JUDGYING fill in'!D15</f>
        <v>36</v>
      </c>
      <c r="E34" s="46">
        <f>AVERAGE('JUDGYING fill in'!E15:G15)</f>
        <v>62.666666666666664</v>
      </c>
      <c r="F34" s="46">
        <f>AVERAGE('JUDGYING fill in'!J15:L15)</f>
        <v>0</v>
      </c>
      <c r="G34" s="46">
        <f>AVERAGE('JUDGYING fill in'!N15:P15)</f>
        <v>52.333333333333336</v>
      </c>
      <c r="H34" s="101">
        <f t="shared" si="0"/>
        <v>62.666666666666664</v>
      </c>
      <c r="I34" s="100"/>
    </row>
    <row r="35" spans="1:9" ht="17.25" x14ac:dyDescent="0.3">
      <c r="A35" s="32">
        <v>24</v>
      </c>
      <c r="B35" s="33" t="str">
        <f>'JUDGYING fill in'!B26</f>
        <v>Giedrius</v>
      </c>
      <c r="C35" s="33" t="str">
        <f>'JUDGYING fill in'!C26</f>
        <v>Zabulionis</v>
      </c>
      <c r="D35" s="45">
        <f>'JUDGYING fill in'!D26</f>
        <v>47</v>
      </c>
      <c r="E35" s="46">
        <f>AVERAGE('JUDGYING fill in'!E26:G26)</f>
        <v>52.333333333333336</v>
      </c>
      <c r="F35" s="46">
        <f>AVERAGE('JUDGYING fill in'!J26:L26)</f>
        <v>44.333333333333336</v>
      </c>
      <c r="G35" s="46">
        <f>AVERAGE('JUDGYING fill in'!N26:P26)</f>
        <v>41.666666666666664</v>
      </c>
      <c r="H35" s="101">
        <f t="shared" si="0"/>
        <v>52.333333333333336</v>
      </c>
      <c r="I35" s="100"/>
    </row>
    <row r="36" spans="1:9" ht="17.25" x14ac:dyDescent="0.3">
      <c r="A36" s="32">
        <v>25</v>
      </c>
      <c r="B36" s="33" t="str">
        <f>'JUDGYING fill in'!B37</f>
        <v>Silvestras</v>
      </c>
      <c r="C36" s="33" t="str">
        <f>'JUDGYING fill in'!C37</f>
        <v>Bieliauskas</v>
      </c>
      <c r="D36" s="45">
        <f>'JUDGYING fill in'!D37</f>
        <v>64</v>
      </c>
      <c r="E36" s="46">
        <f>AVERAGE('JUDGYING fill in'!E37:G37)</f>
        <v>41</v>
      </c>
      <c r="F36" s="46">
        <f>AVERAGE('JUDGYING fill in'!J37:L37)</f>
        <v>52.333333333333336</v>
      </c>
      <c r="G36" s="46">
        <f>AVERAGE('JUDGYING fill in'!N37:P37)</f>
        <v>0</v>
      </c>
      <c r="H36" s="101">
        <f t="shared" si="0"/>
        <v>52.333333333333336</v>
      </c>
      <c r="I36" s="100"/>
    </row>
    <row r="37" spans="1:9" ht="17.25" x14ac:dyDescent="0.3">
      <c r="A37" s="32">
        <v>26</v>
      </c>
      <c r="B37" s="33" t="str">
        <f>'JUDGYING fill in'!B28</f>
        <v xml:space="preserve">Mindaugas </v>
      </c>
      <c r="C37" s="33" t="str">
        <f>'JUDGYING fill in'!C28</f>
        <v>Maslauskas</v>
      </c>
      <c r="D37" s="45">
        <f>'JUDGYING fill in'!D28</f>
        <v>49</v>
      </c>
      <c r="E37" s="46">
        <f>AVERAGE('JUDGYING fill in'!E28:G28)</f>
        <v>0</v>
      </c>
      <c r="F37" s="46">
        <f>AVERAGE('JUDGYING fill in'!J28:L28)</f>
        <v>44</v>
      </c>
      <c r="G37" s="46">
        <f>AVERAGE('JUDGYING fill in'!N28:P28)</f>
        <v>48</v>
      </c>
      <c r="H37" s="101">
        <f t="shared" si="0"/>
        <v>48</v>
      </c>
      <c r="I37" s="100"/>
    </row>
    <row r="38" spans="1:9" ht="17.25" x14ac:dyDescent="0.3">
      <c r="A38" s="32">
        <v>27</v>
      </c>
      <c r="B38" s="33" t="s">
        <v>113</v>
      </c>
      <c r="C38" s="33" t="s">
        <v>97</v>
      </c>
      <c r="D38" s="45">
        <f>'JUDGYING fill in'!D20</f>
        <v>41</v>
      </c>
      <c r="E38" s="46">
        <f>AVERAGE('JUDGYING fill in'!E20:G20)</f>
        <v>43.333333333333336</v>
      </c>
      <c r="F38" s="46">
        <f>AVERAGE('JUDGYING fill in'!J20:L20)</f>
        <v>35.333333333333336</v>
      </c>
      <c r="G38" s="46">
        <f>AVERAGE('JUDGYING fill in'!N20:P20)</f>
        <v>47.333333333333336</v>
      </c>
      <c r="H38" s="101">
        <f t="shared" si="0"/>
        <v>47.333333333333336</v>
      </c>
      <c r="I38" s="100"/>
    </row>
    <row r="39" spans="1:9" ht="17.25" x14ac:dyDescent="0.3">
      <c r="A39" s="32">
        <v>28</v>
      </c>
      <c r="B39" s="33" t="str">
        <f>'JUDGYING fill in'!B19</f>
        <v>Aleksandr</v>
      </c>
      <c r="C39" s="33" t="str">
        <f>'JUDGYING fill in'!C19</f>
        <v>Kolesnikovas</v>
      </c>
      <c r="D39" s="45">
        <f>'JUDGYING fill in'!D19</f>
        <v>40</v>
      </c>
      <c r="E39" s="46">
        <f>AVERAGE('JUDGYING fill in'!E19:G19)</f>
        <v>45</v>
      </c>
      <c r="F39" s="46">
        <f>AVERAGE('JUDGYING fill in'!J19:L19)</f>
        <v>39.333333333333336</v>
      </c>
      <c r="G39" s="46">
        <f>AVERAGE('JUDGYING fill in'!N19:P19)</f>
        <v>43.333333333333336</v>
      </c>
      <c r="H39" s="101">
        <f t="shared" si="0"/>
        <v>45</v>
      </c>
      <c r="I39" s="100"/>
    </row>
    <row r="40" spans="1:9" ht="17.25" x14ac:dyDescent="0.3">
      <c r="A40" s="32">
        <v>29</v>
      </c>
      <c r="B40" s="33" t="str">
        <f>'JUDGYING fill in'!B36</f>
        <v>Andrėj</v>
      </c>
      <c r="C40" s="33" t="str">
        <f>'JUDGYING fill in'!C36</f>
        <v>Osačij</v>
      </c>
      <c r="D40" s="45">
        <f>'JUDGYING fill in'!D36</f>
        <v>62</v>
      </c>
      <c r="E40" s="46">
        <f>AVERAGE('JUDGYING fill in'!E36:G36)</f>
        <v>30.333333333333332</v>
      </c>
      <c r="F40" s="46">
        <f>AVERAGE('JUDGYING fill in'!J36:L36)</f>
        <v>43.333333333333336</v>
      </c>
      <c r="G40" s="46">
        <f>AVERAGE('JUDGYING fill in'!N36:P36)</f>
        <v>37.333333333333336</v>
      </c>
      <c r="H40" s="101">
        <f t="shared" si="0"/>
        <v>43.333333333333336</v>
      </c>
      <c r="I40" s="100"/>
    </row>
    <row r="41" spans="1:9" x14ac:dyDescent="0.2">
      <c r="A41" s="106"/>
      <c r="B41" s="106"/>
      <c r="C41" s="107"/>
      <c r="D41" s="107"/>
      <c r="E41" s="107"/>
      <c r="F41" s="107"/>
      <c r="G41" s="107"/>
      <c r="H41" s="107"/>
    </row>
  </sheetData>
  <sheetProtection selectLockedCells="1" selectUnlockedCells="1"/>
  <mergeCells count="7">
    <mergeCell ref="F9:H9"/>
    <mergeCell ref="F5:H5"/>
    <mergeCell ref="E6:H6"/>
    <mergeCell ref="B7:D7"/>
    <mergeCell ref="F7:H7"/>
    <mergeCell ref="B8:D8"/>
    <mergeCell ref="F8:H8"/>
  </mergeCells>
  <pageMargins left="0.78749999999999998" right="0.78749999999999998" top="1.0527777777777778" bottom="1.0527777777777778" header="0.78749999999999998" footer="0.78749999999999998"/>
  <pageSetup paperSize="9" scale="87" firstPageNumber="0" orientation="portrait" horizontalDpi="300" verticalDpi="300"/>
  <headerFooter alignWithMargins="0">
    <oddHeader>&amp;C&amp;"Times New Roman,Normalus"&amp;12&amp;A</oddHeader>
    <oddFooter>&amp;C&amp;"Times New Roman,Normalus"&amp;12Puslapis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4"/>
  <sheetViews>
    <sheetView tabSelected="1" topLeftCell="A6" zoomScale="65" zoomScaleNormal="65" workbookViewId="0">
      <selection activeCell="R27" sqref="R27"/>
    </sheetView>
  </sheetViews>
  <sheetFormatPr defaultColWidth="8.5703125" defaultRowHeight="15" x14ac:dyDescent="0.25"/>
  <cols>
    <col min="1" max="1" width="4.85546875" style="84" customWidth="1"/>
    <col min="2" max="2" width="22.140625" style="7" customWidth="1"/>
    <col min="3" max="3" width="5.42578125" style="83" customWidth="1"/>
    <col min="4" max="4" width="6.5703125" style="7" customWidth="1"/>
    <col min="5" max="5" width="22.140625" style="6" customWidth="1"/>
    <col min="6" max="6" width="4.5703125" style="7" customWidth="1"/>
    <col min="7" max="7" width="7.140625" style="7" customWidth="1"/>
    <col min="8" max="8" width="22.140625" style="7" customWidth="1"/>
    <col min="9" max="9" width="4.85546875" style="7" customWidth="1"/>
    <col min="10" max="10" width="6.7109375" style="7" customWidth="1"/>
    <col min="11" max="11" width="22.140625" style="7" customWidth="1"/>
    <col min="12" max="13" width="5.5703125" style="7" customWidth="1"/>
    <col min="14" max="14" width="22.140625" style="7" customWidth="1"/>
    <col min="15" max="15" width="5.85546875" style="7" customWidth="1"/>
    <col min="16" max="16" width="7.28515625" style="7" customWidth="1"/>
    <col min="17" max="17" width="4.28515625" style="7" customWidth="1"/>
    <col min="18" max="18" width="22" style="7" customWidth="1"/>
    <col min="19" max="19" width="5.7109375" style="7" customWidth="1"/>
    <col min="20" max="20" width="5.42578125" style="7" customWidth="1"/>
    <col min="21" max="21" width="3.42578125" style="7" customWidth="1"/>
    <col min="22" max="22" width="18.7109375" style="7" customWidth="1"/>
    <col min="23" max="23" width="0" style="7" hidden="1" customWidth="1"/>
    <col min="24" max="24" width="20.85546875" style="7" customWidth="1"/>
    <col min="25" max="25" width="4.28515625" style="6" customWidth="1"/>
    <col min="26" max="16384" width="8.5703125" style="7"/>
  </cols>
  <sheetData>
    <row r="1" spans="1:27" ht="27.75" customHeight="1" x14ac:dyDescent="0.25">
      <c r="B1" s="58" t="s">
        <v>64</v>
      </c>
      <c r="U1" s="59"/>
      <c r="Y1" s="60"/>
    </row>
    <row r="2" spans="1:27" ht="30" x14ac:dyDescent="0.25">
      <c r="A2" s="60" t="s">
        <v>49</v>
      </c>
      <c r="B2" s="6" t="s">
        <v>50</v>
      </c>
      <c r="C2" s="85"/>
      <c r="U2" s="61"/>
      <c r="X2" s="58"/>
    </row>
    <row r="3" spans="1:27" ht="15.75" x14ac:dyDescent="0.25">
      <c r="B3" s="6" t="s">
        <v>51</v>
      </c>
      <c r="C3" s="8" t="s">
        <v>2</v>
      </c>
      <c r="Q3" s="62"/>
      <c r="R3" s="62"/>
      <c r="S3" s="62"/>
      <c r="T3" s="63"/>
      <c r="U3" s="59"/>
      <c r="V3" s="63"/>
      <c r="W3" s="63"/>
      <c r="X3" s="64"/>
      <c r="Y3" s="65"/>
      <c r="Z3" s="62"/>
      <c r="AA3" s="62"/>
    </row>
    <row r="4" spans="1:27" x14ac:dyDescent="0.25">
      <c r="A4" s="22">
        <v>1</v>
      </c>
      <c r="B4" s="67" t="str">
        <f>R7</f>
        <v>Laurinkus</v>
      </c>
      <c r="C4" s="86">
        <f>S7</f>
        <v>46</v>
      </c>
      <c r="E4" s="68" t="s">
        <v>48</v>
      </c>
      <c r="K4" s="164" t="s">
        <v>84</v>
      </c>
      <c r="L4" s="164"/>
      <c r="M4" s="164"/>
      <c r="N4" s="164"/>
      <c r="O4" s="62"/>
      <c r="P4" s="62"/>
      <c r="Q4" s="62"/>
      <c r="R4" s="62"/>
      <c r="S4" s="62"/>
      <c r="T4" s="70"/>
      <c r="U4" s="59"/>
      <c r="V4" s="63"/>
      <c r="W4" s="63"/>
      <c r="X4" s="71"/>
      <c r="Y4" s="22"/>
      <c r="Z4" s="62"/>
      <c r="AA4" s="62"/>
    </row>
    <row r="5" spans="1:27" ht="15.75" x14ac:dyDescent="0.25">
      <c r="A5" s="22">
        <v>32</v>
      </c>
      <c r="B5" s="67">
        <f>R38</f>
        <v>0</v>
      </c>
      <c r="C5" s="86">
        <f>S38</f>
        <v>0</v>
      </c>
      <c r="F5" s="69" t="s">
        <v>2</v>
      </c>
      <c r="K5" s="62"/>
      <c r="L5" s="72"/>
      <c r="M5" s="72"/>
      <c r="N5" s="72"/>
      <c r="O5" s="72"/>
      <c r="P5" s="62"/>
      <c r="Q5" s="62"/>
      <c r="R5" s="62"/>
      <c r="S5" s="62"/>
      <c r="T5" s="71"/>
      <c r="U5" s="59"/>
      <c r="V5" s="63"/>
      <c r="W5" s="63"/>
      <c r="X5" s="71"/>
      <c r="Y5" s="22"/>
      <c r="Z5" s="62"/>
      <c r="AA5" s="62"/>
    </row>
    <row r="6" spans="1:27" ht="16.5" thickBot="1" x14ac:dyDescent="0.3">
      <c r="A6" s="22"/>
      <c r="B6" s="73" t="s">
        <v>53</v>
      </c>
      <c r="C6" s="87"/>
      <c r="E6" s="74" t="str">
        <f>B4</f>
        <v>Laurinkus</v>
      </c>
      <c r="F6" s="67">
        <v>46</v>
      </c>
      <c r="G6" s="40"/>
      <c r="H6" s="40"/>
      <c r="I6" s="40"/>
      <c r="J6" s="40"/>
      <c r="K6" s="71"/>
      <c r="L6" s="75"/>
      <c r="M6" s="75"/>
      <c r="N6" s="75"/>
      <c r="O6" s="75"/>
      <c r="P6" s="62"/>
      <c r="Q6" s="165" t="s">
        <v>54</v>
      </c>
      <c r="R6" s="165"/>
      <c r="S6" s="88" t="s">
        <v>55</v>
      </c>
      <c r="T6" s="71"/>
      <c r="U6" s="59"/>
      <c r="V6" s="63"/>
      <c r="W6" s="63"/>
      <c r="X6" s="76"/>
      <c r="Y6" s="65"/>
      <c r="Z6" s="62"/>
      <c r="AA6" s="62"/>
    </row>
    <row r="7" spans="1:27" ht="15.75" thickBot="1" x14ac:dyDescent="0.3">
      <c r="A7" s="22">
        <v>16</v>
      </c>
      <c r="B7" s="67" t="str">
        <f t="shared" ref="B7:B8" si="0">R22</f>
        <v>Mockevičius</v>
      </c>
      <c r="C7" s="86">
        <f t="shared" ref="C7:C8" si="1">S22</f>
        <v>48</v>
      </c>
      <c r="E7" s="74" t="s">
        <v>12</v>
      </c>
      <c r="F7" s="67">
        <v>48</v>
      </c>
      <c r="G7" s="40"/>
      <c r="H7" s="68" t="s">
        <v>52</v>
      </c>
      <c r="I7" s="40"/>
      <c r="J7" s="40"/>
      <c r="K7" s="71"/>
      <c r="L7" s="75"/>
      <c r="M7" s="75"/>
      <c r="N7" s="75"/>
      <c r="O7" s="75"/>
      <c r="P7" s="62"/>
      <c r="Q7" s="77">
        <v>1</v>
      </c>
      <c r="R7" s="147" t="s">
        <v>85</v>
      </c>
      <c r="S7" s="32">
        <f>'Kvalifikacijos rezultatai'!D12</f>
        <v>46</v>
      </c>
      <c r="T7" s="63"/>
      <c r="W7" s="63">
        <v>1</v>
      </c>
      <c r="X7" s="71"/>
      <c r="Y7" s="22"/>
      <c r="Z7" s="62"/>
      <c r="AA7" s="62"/>
    </row>
    <row r="8" spans="1:27" ht="16.5" thickBot="1" x14ac:dyDescent="0.3">
      <c r="A8" s="22">
        <v>17</v>
      </c>
      <c r="B8" s="67" t="str">
        <f t="shared" si="0"/>
        <v>E. Bliujus</v>
      </c>
      <c r="C8" s="86">
        <f t="shared" si="1"/>
        <v>45</v>
      </c>
      <c r="E8" s="73"/>
      <c r="F8" s="40"/>
      <c r="G8" s="40"/>
      <c r="H8" s="71"/>
      <c r="I8" s="133" t="s">
        <v>2</v>
      </c>
      <c r="J8" s="63"/>
      <c r="K8" s="63"/>
      <c r="L8" s="62"/>
      <c r="M8" s="62"/>
      <c r="N8" s="62"/>
      <c r="O8" s="62"/>
      <c r="P8" s="62"/>
      <c r="Q8" s="77">
        <v>2</v>
      </c>
      <c r="R8" s="148" t="s">
        <v>79</v>
      </c>
      <c r="S8" s="32">
        <f>'Kvalifikacijos rezultatai'!D13</f>
        <v>32</v>
      </c>
      <c r="T8" s="63"/>
      <c r="W8" s="63">
        <v>5</v>
      </c>
      <c r="X8" s="71"/>
      <c r="Y8" s="22"/>
      <c r="Z8" s="62"/>
      <c r="AA8" s="62"/>
    </row>
    <row r="9" spans="1:27" ht="15.75" thickBot="1" x14ac:dyDescent="0.3">
      <c r="A9" s="22"/>
      <c r="B9" s="76" t="s">
        <v>57</v>
      </c>
      <c r="C9" s="90"/>
      <c r="E9" s="73"/>
      <c r="F9" s="40"/>
      <c r="G9" s="40"/>
      <c r="H9" s="74" t="s">
        <v>12</v>
      </c>
      <c r="I9" s="67">
        <v>48</v>
      </c>
      <c r="J9" s="63"/>
      <c r="K9" s="63"/>
      <c r="L9" s="62"/>
      <c r="M9" s="62"/>
      <c r="N9" s="62"/>
      <c r="O9" s="62"/>
      <c r="P9" s="62"/>
      <c r="Q9" s="77">
        <v>3</v>
      </c>
      <c r="R9" s="148" t="s">
        <v>86</v>
      </c>
      <c r="S9" s="32">
        <f>'Kvalifikacijos rezultatai'!D14</f>
        <v>38</v>
      </c>
      <c r="T9" s="63"/>
      <c r="W9" s="63">
        <v>4</v>
      </c>
      <c r="X9" s="76"/>
      <c r="Y9" s="65"/>
      <c r="Z9" s="62"/>
      <c r="AA9" s="62"/>
    </row>
    <row r="10" spans="1:27" ht="15.75" thickBot="1" x14ac:dyDescent="0.3">
      <c r="A10" s="22">
        <v>8</v>
      </c>
      <c r="B10" s="67" t="str">
        <f>R14</f>
        <v>Rimkus</v>
      </c>
      <c r="C10" s="86">
        <f>S14</f>
        <v>33</v>
      </c>
      <c r="E10" s="73"/>
      <c r="F10" s="40"/>
      <c r="G10" s="40"/>
      <c r="H10" s="74" t="s">
        <v>75</v>
      </c>
      <c r="I10" s="67">
        <v>33</v>
      </c>
      <c r="J10" s="40"/>
      <c r="K10" s="63"/>
      <c r="L10" s="72"/>
      <c r="M10" s="72"/>
      <c r="N10" s="72"/>
      <c r="O10" s="72"/>
      <c r="P10" s="62"/>
      <c r="Q10" s="77">
        <v>4</v>
      </c>
      <c r="R10" s="148" t="s">
        <v>8</v>
      </c>
      <c r="S10" s="32">
        <f>'Kvalifikacijos rezultatai'!D15</f>
        <v>34</v>
      </c>
      <c r="T10" s="63"/>
      <c r="W10" s="63">
        <v>46</v>
      </c>
      <c r="X10" s="71"/>
      <c r="Y10" s="22"/>
      <c r="Z10" s="62"/>
      <c r="AA10" s="62"/>
    </row>
    <row r="11" spans="1:27" ht="16.5" thickBot="1" x14ac:dyDescent="0.3">
      <c r="A11" s="22">
        <v>25</v>
      </c>
      <c r="B11" s="67" t="str">
        <f>R31</f>
        <v>Bieliauskas</v>
      </c>
      <c r="C11" s="86">
        <f>S31</f>
        <v>64</v>
      </c>
      <c r="E11" s="74" t="s">
        <v>75</v>
      </c>
      <c r="F11" s="67">
        <v>33</v>
      </c>
      <c r="G11" s="40"/>
      <c r="H11" s="40"/>
      <c r="I11" s="40"/>
      <c r="J11" s="40"/>
      <c r="K11" s="40"/>
      <c r="M11" s="78"/>
      <c r="N11" s="78"/>
      <c r="O11" s="78"/>
      <c r="P11" s="62"/>
      <c r="Q11" s="77">
        <v>5</v>
      </c>
      <c r="R11" s="148" t="s">
        <v>80</v>
      </c>
      <c r="S11" s="32">
        <f>'Kvalifikacijos rezultatai'!D16</f>
        <v>37</v>
      </c>
      <c r="T11" s="71"/>
      <c r="W11" s="63">
        <v>12</v>
      </c>
      <c r="X11" s="71"/>
      <c r="Y11" s="22"/>
      <c r="Z11" s="62"/>
      <c r="AA11" s="62"/>
    </row>
    <row r="12" spans="1:27" ht="15.75" thickBot="1" x14ac:dyDescent="0.3">
      <c r="A12" s="22"/>
      <c r="B12" s="76" t="s">
        <v>58</v>
      </c>
      <c r="C12" s="90"/>
      <c r="E12" s="74" t="s">
        <v>76</v>
      </c>
      <c r="F12" s="67">
        <v>31</v>
      </c>
      <c r="G12" s="40"/>
      <c r="H12" s="40"/>
      <c r="I12" s="40"/>
      <c r="J12" s="40"/>
      <c r="K12" s="40"/>
      <c r="M12" s="71"/>
      <c r="N12" s="71"/>
      <c r="O12" s="71"/>
      <c r="P12" s="62"/>
      <c r="Q12" s="77">
        <v>6</v>
      </c>
      <c r="R12" s="148" t="s">
        <v>78</v>
      </c>
      <c r="S12" s="32">
        <f>'Kvalifikacijos rezultatai'!D17</f>
        <v>39</v>
      </c>
      <c r="T12" s="71"/>
      <c r="W12" s="63">
        <v>8</v>
      </c>
      <c r="AA12" s="62"/>
    </row>
    <row r="13" spans="1:27" ht="15.75" thickBot="1" x14ac:dyDescent="0.3">
      <c r="A13" s="22">
        <v>9</v>
      </c>
      <c r="B13" s="67" t="str">
        <f>R15</f>
        <v>Lisovskij</v>
      </c>
      <c r="C13" s="86">
        <f>S15</f>
        <v>31</v>
      </c>
      <c r="E13" s="73"/>
      <c r="F13" s="40"/>
      <c r="G13" s="40"/>
      <c r="H13" s="40"/>
      <c r="I13" s="40"/>
      <c r="J13" s="40"/>
      <c r="K13" s="40"/>
      <c r="M13" s="71"/>
      <c r="N13" s="71"/>
      <c r="O13" s="71"/>
      <c r="P13" s="62"/>
      <c r="Q13" s="77">
        <v>7</v>
      </c>
      <c r="R13" s="148" t="s">
        <v>47</v>
      </c>
      <c r="S13" s="32">
        <f>'Kvalifikacijos rezultatai'!D18</f>
        <v>51</v>
      </c>
      <c r="T13" s="63"/>
      <c r="W13" s="63">
        <v>42</v>
      </c>
      <c r="AA13" s="62"/>
    </row>
    <row r="14" spans="1:27" ht="15.75" thickBot="1" x14ac:dyDescent="0.3">
      <c r="A14" s="22">
        <v>24</v>
      </c>
      <c r="B14" s="67" t="str">
        <f>R30</f>
        <v>Zabulionis</v>
      </c>
      <c r="C14" s="86">
        <f>S30</f>
        <v>47</v>
      </c>
      <c r="E14" s="73"/>
      <c r="F14" s="40"/>
      <c r="G14" s="40"/>
      <c r="H14" s="40"/>
      <c r="I14" s="40"/>
      <c r="J14" s="40"/>
      <c r="K14" s="40"/>
      <c r="P14" s="62"/>
      <c r="Q14" s="77">
        <v>8</v>
      </c>
      <c r="R14" s="148" t="s">
        <v>75</v>
      </c>
      <c r="S14" s="32">
        <f>'Kvalifikacijos rezultatai'!D19</f>
        <v>33</v>
      </c>
      <c r="T14" s="63"/>
      <c r="W14" s="63">
        <v>11</v>
      </c>
      <c r="AA14" s="62"/>
    </row>
    <row r="15" spans="1:27" ht="15.75" thickBot="1" x14ac:dyDescent="0.3">
      <c r="A15" s="22"/>
      <c r="B15" s="73" t="s">
        <v>59</v>
      </c>
      <c r="C15" s="91"/>
      <c r="E15" s="73"/>
      <c r="F15" s="40"/>
      <c r="G15" s="40"/>
      <c r="H15" s="40"/>
      <c r="I15" s="40"/>
      <c r="J15" s="40"/>
      <c r="K15" s="40"/>
      <c r="Q15" s="77">
        <v>9</v>
      </c>
      <c r="R15" s="148" t="s">
        <v>87</v>
      </c>
      <c r="S15" s="32">
        <f>'Kvalifikacijos rezultatai'!D20</f>
        <v>31</v>
      </c>
      <c r="T15" s="63"/>
      <c r="W15" s="63">
        <v>7</v>
      </c>
      <c r="Y15" s="7"/>
      <c r="AA15" s="62"/>
    </row>
    <row r="16" spans="1:27" ht="16.5" thickBot="1" x14ac:dyDescent="0.3">
      <c r="A16" s="22">
        <v>4</v>
      </c>
      <c r="B16" s="67" t="str">
        <f>R10</f>
        <v>Radzevičiūtė</v>
      </c>
      <c r="C16" s="86">
        <f>S10</f>
        <v>34</v>
      </c>
      <c r="G16" s="40"/>
      <c r="H16" s="40"/>
      <c r="I16" s="40"/>
      <c r="J16" s="40"/>
      <c r="K16" s="68" t="s">
        <v>56</v>
      </c>
      <c r="M16" s="78"/>
      <c r="N16" s="78"/>
      <c r="O16" s="78"/>
      <c r="Q16" s="77">
        <v>10</v>
      </c>
      <c r="R16" s="148" t="s">
        <v>9</v>
      </c>
      <c r="S16" s="32">
        <f>'Kvalifikacijos rezultatai'!D21</f>
        <v>43</v>
      </c>
      <c r="T16" s="40"/>
      <c r="W16" s="40">
        <v>19</v>
      </c>
      <c r="X16" s="62"/>
      <c r="Y16" s="62"/>
      <c r="Z16" s="62"/>
      <c r="AA16" s="62"/>
    </row>
    <row r="17" spans="1:27" ht="16.5" thickBot="1" x14ac:dyDescent="0.3">
      <c r="A17" s="22">
        <v>29</v>
      </c>
      <c r="B17" s="67" t="str">
        <f>R35</f>
        <v>Osačij</v>
      </c>
      <c r="C17" s="86">
        <f>S35</f>
        <v>62</v>
      </c>
      <c r="G17" s="40"/>
      <c r="H17" s="40"/>
      <c r="I17" s="40"/>
      <c r="J17" s="40"/>
      <c r="K17" s="40"/>
      <c r="L17" s="78" t="s">
        <v>2</v>
      </c>
      <c r="M17" s="71"/>
      <c r="N17" s="71"/>
      <c r="O17" s="71"/>
      <c r="Q17" s="77">
        <v>11</v>
      </c>
      <c r="R17" s="148" t="s">
        <v>6</v>
      </c>
      <c r="S17" s="32">
        <f>'Kvalifikacijos rezultatai'!D22</f>
        <v>44</v>
      </c>
      <c r="T17" s="40"/>
      <c r="W17" s="40">
        <v>10</v>
      </c>
      <c r="X17" s="62"/>
      <c r="Y17" s="66"/>
      <c r="Z17" s="78"/>
      <c r="AA17" s="62"/>
    </row>
    <row r="18" spans="1:27" ht="15.75" thickBot="1" x14ac:dyDescent="0.3">
      <c r="A18" s="22"/>
      <c r="B18" s="73" t="s">
        <v>61</v>
      </c>
      <c r="C18" s="87"/>
      <c r="E18" s="74" t="s">
        <v>8</v>
      </c>
      <c r="F18" s="67">
        <v>34</v>
      </c>
      <c r="G18" s="40"/>
      <c r="H18" s="40"/>
      <c r="I18" s="40"/>
      <c r="J18" s="40"/>
      <c r="K18" s="74" t="s">
        <v>12</v>
      </c>
      <c r="L18" s="67">
        <v>48</v>
      </c>
      <c r="M18" s="71"/>
      <c r="N18" s="71"/>
      <c r="O18" s="71"/>
      <c r="Q18" s="77">
        <v>12</v>
      </c>
      <c r="R18" s="148" t="s">
        <v>90</v>
      </c>
      <c r="S18" s="32">
        <f>'Kvalifikacijos rezultatai'!D23</f>
        <v>50</v>
      </c>
      <c r="T18" s="40"/>
      <c r="W18" s="40">
        <v>13</v>
      </c>
      <c r="X18" s="62"/>
      <c r="Y18" s="71"/>
      <c r="Z18" s="71"/>
      <c r="AA18" s="62"/>
    </row>
    <row r="19" spans="1:27" ht="15.75" thickBot="1" x14ac:dyDescent="0.3">
      <c r="A19" s="22">
        <v>13</v>
      </c>
      <c r="B19" s="67" t="str">
        <f>R19</f>
        <v>Surplys</v>
      </c>
      <c r="C19" s="86">
        <f>S19</f>
        <v>52</v>
      </c>
      <c r="E19" s="74" t="s">
        <v>77</v>
      </c>
      <c r="F19" s="67">
        <v>52</v>
      </c>
      <c r="G19" s="40"/>
      <c r="H19" s="40"/>
      <c r="I19" s="40"/>
      <c r="J19" s="40"/>
      <c r="K19" s="74" t="s">
        <v>8</v>
      </c>
      <c r="L19" s="67">
        <v>34</v>
      </c>
      <c r="Q19" s="77">
        <v>13</v>
      </c>
      <c r="R19" s="148" t="s">
        <v>14</v>
      </c>
      <c r="S19" s="32">
        <f>'Kvalifikacijos rezultatai'!D24</f>
        <v>52</v>
      </c>
      <c r="W19" s="7">
        <v>2</v>
      </c>
      <c r="X19" s="62"/>
      <c r="Y19" s="71"/>
      <c r="Z19" s="71"/>
      <c r="AA19" s="62"/>
    </row>
    <row r="20" spans="1:27" ht="15.75" thickBot="1" x14ac:dyDescent="0.3">
      <c r="A20" s="22">
        <v>20</v>
      </c>
      <c r="B20" s="67" t="str">
        <f>R26</f>
        <v>Stundzia</v>
      </c>
      <c r="C20" s="86">
        <f>S26</f>
        <v>42</v>
      </c>
      <c r="G20" s="40"/>
      <c r="H20" s="74" t="s">
        <v>8</v>
      </c>
      <c r="I20" s="67">
        <v>34</v>
      </c>
      <c r="J20" s="40"/>
      <c r="K20" s="40"/>
      <c r="M20" s="81"/>
      <c r="N20" s="81"/>
      <c r="O20" s="81"/>
      <c r="Q20" s="77">
        <v>14</v>
      </c>
      <c r="R20" s="148" t="s">
        <v>91</v>
      </c>
      <c r="S20" s="32">
        <f>'Kvalifikacijos rezultatai'!D25</f>
        <v>53</v>
      </c>
      <c r="W20" s="7">
        <v>22</v>
      </c>
      <c r="X20" s="62"/>
      <c r="Y20" s="62"/>
      <c r="Z20" s="62"/>
      <c r="AA20" s="62"/>
    </row>
    <row r="21" spans="1:27" ht="15.75" thickBot="1" x14ac:dyDescent="0.3">
      <c r="A21" s="22"/>
      <c r="B21" s="76" t="s">
        <v>62</v>
      </c>
      <c r="C21" s="90"/>
      <c r="G21" s="40"/>
      <c r="H21" s="74" t="s">
        <v>80</v>
      </c>
      <c r="I21" s="67">
        <v>37</v>
      </c>
      <c r="J21" s="40"/>
      <c r="K21" s="40"/>
      <c r="M21" s="75"/>
      <c r="N21" s="75"/>
      <c r="O21" s="75"/>
      <c r="Q21" s="77">
        <v>15</v>
      </c>
      <c r="R21" s="148" t="s">
        <v>115</v>
      </c>
      <c r="S21" s="32">
        <f>'Kvalifikacijos rezultatai'!D26</f>
        <v>35</v>
      </c>
      <c r="W21" s="7">
        <v>20</v>
      </c>
      <c r="X21" s="62"/>
      <c r="Y21" s="66"/>
      <c r="Z21" s="75"/>
      <c r="AA21" s="62"/>
    </row>
    <row r="22" spans="1:27" ht="15.75" thickBot="1" x14ac:dyDescent="0.3">
      <c r="A22" s="22">
        <v>5</v>
      </c>
      <c r="B22" s="67" t="str">
        <f>R11</f>
        <v>Poška</v>
      </c>
      <c r="C22" s="86">
        <f>S11</f>
        <v>37</v>
      </c>
      <c r="G22" s="40"/>
      <c r="H22" s="40"/>
      <c r="I22" s="40"/>
      <c r="J22" s="40"/>
      <c r="K22" s="40"/>
      <c r="M22" s="75"/>
      <c r="N22" s="75"/>
      <c r="O22" s="75"/>
      <c r="Q22" s="82">
        <v>16</v>
      </c>
      <c r="R22" s="148" t="s">
        <v>12</v>
      </c>
      <c r="S22" s="32">
        <f>'Kvalifikacijos rezultatai'!D27</f>
        <v>48</v>
      </c>
      <c r="W22" s="7">
        <v>18</v>
      </c>
      <c r="X22" s="62"/>
      <c r="Y22" s="71"/>
      <c r="Z22" s="71"/>
      <c r="AA22" s="62"/>
    </row>
    <row r="23" spans="1:27" ht="15.75" thickBot="1" x14ac:dyDescent="0.3">
      <c r="A23" s="22">
        <v>28</v>
      </c>
      <c r="B23" s="67" t="str">
        <f>R34</f>
        <v>Kolesnikovas</v>
      </c>
      <c r="C23" s="86">
        <f>S34</f>
        <v>40</v>
      </c>
      <c r="E23" s="74" t="s">
        <v>80</v>
      </c>
      <c r="F23" s="67">
        <v>37</v>
      </c>
      <c r="G23" s="40"/>
      <c r="H23" s="40"/>
      <c r="I23" s="40"/>
      <c r="J23" s="40"/>
      <c r="K23" s="40"/>
      <c r="M23" s="71"/>
      <c r="N23" s="71"/>
      <c r="O23" s="71"/>
      <c r="Q23" s="77">
        <v>17</v>
      </c>
      <c r="R23" s="148" t="s">
        <v>89</v>
      </c>
      <c r="S23" s="32">
        <f>'Kvalifikacijos rezultatai'!D28</f>
        <v>45</v>
      </c>
      <c r="W23" s="7">
        <v>69</v>
      </c>
      <c r="X23" s="62"/>
      <c r="Y23" s="71"/>
      <c r="Z23" s="71"/>
      <c r="AA23" s="62"/>
    </row>
    <row r="24" spans="1:27" ht="16.5" thickBot="1" x14ac:dyDescent="0.3">
      <c r="A24" s="22"/>
      <c r="B24" s="76" t="s">
        <v>63</v>
      </c>
      <c r="C24" s="90"/>
      <c r="E24" s="74" t="s">
        <v>20</v>
      </c>
      <c r="F24" s="67">
        <v>65</v>
      </c>
      <c r="G24" s="40"/>
      <c r="H24" s="40"/>
      <c r="I24" s="40"/>
      <c r="J24" s="40"/>
      <c r="K24" s="90" t="s">
        <v>60</v>
      </c>
      <c r="L24" s="78"/>
      <c r="M24" s="71"/>
      <c r="N24" s="78" t="s">
        <v>42</v>
      </c>
      <c r="O24" s="78" t="s">
        <v>2</v>
      </c>
      <c r="Q24" s="77">
        <v>18</v>
      </c>
      <c r="R24" s="148" t="s">
        <v>94</v>
      </c>
      <c r="S24" s="32">
        <f>'Kvalifikacijos rezultatai'!D29</f>
        <v>54</v>
      </c>
      <c r="W24" s="7">
        <v>27</v>
      </c>
      <c r="X24" s="81"/>
      <c r="Y24" s="71"/>
      <c r="Z24" s="71"/>
      <c r="AA24" s="62"/>
    </row>
    <row r="25" spans="1:27" ht="15.75" thickBot="1" x14ac:dyDescent="0.3">
      <c r="A25" s="22">
        <v>12</v>
      </c>
      <c r="B25" s="67" t="str">
        <f>R18</f>
        <v>Janeika</v>
      </c>
      <c r="C25" s="86">
        <f>S18</f>
        <v>50</v>
      </c>
      <c r="G25" s="40"/>
      <c r="H25" s="40"/>
      <c r="I25" s="40"/>
      <c r="J25" s="40"/>
      <c r="K25" s="74" t="s">
        <v>78</v>
      </c>
      <c r="L25" s="67">
        <v>39</v>
      </c>
      <c r="M25" s="71"/>
      <c r="N25" s="74" t="s">
        <v>12</v>
      </c>
      <c r="O25" s="79">
        <v>48</v>
      </c>
      <c r="Q25" s="77">
        <v>19</v>
      </c>
      <c r="R25" s="148" t="s">
        <v>10</v>
      </c>
      <c r="S25" s="32">
        <f>'Kvalifikacijos rezultatai'!D30</f>
        <v>55</v>
      </c>
      <c r="W25" s="7">
        <v>45</v>
      </c>
      <c r="X25" s="81"/>
      <c r="Y25" s="71"/>
      <c r="Z25" s="71"/>
      <c r="AA25" s="62"/>
    </row>
    <row r="26" spans="1:27" ht="15.75" thickBot="1" x14ac:dyDescent="0.3">
      <c r="A26" s="22">
        <v>21</v>
      </c>
      <c r="B26" s="67" t="str">
        <f>R27</f>
        <v>Liutkevičius</v>
      </c>
      <c r="C26" s="86">
        <f>S27</f>
        <v>65</v>
      </c>
      <c r="G26" s="40"/>
      <c r="H26" s="40"/>
      <c r="I26" s="40"/>
      <c r="J26" s="40"/>
      <c r="K26" s="74" t="s">
        <v>8</v>
      </c>
      <c r="L26" s="67">
        <v>34</v>
      </c>
      <c r="M26" s="71"/>
      <c r="N26" s="74" t="s">
        <v>79</v>
      </c>
      <c r="O26" s="80">
        <v>32</v>
      </c>
      <c r="Q26" s="77">
        <v>20</v>
      </c>
      <c r="R26" s="148" t="s">
        <v>114</v>
      </c>
      <c r="S26" s="32">
        <f>'Kvalifikacijos rezultatai'!D31</f>
        <v>42</v>
      </c>
      <c r="W26" s="7">
        <v>15</v>
      </c>
      <c r="X26" s="81"/>
      <c r="Y26" s="65"/>
      <c r="Z26" s="62"/>
      <c r="AA26" s="62"/>
    </row>
    <row r="27" spans="1:27" ht="15.75" thickBot="1" x14ac:dyDescent="0.3">
      <c r="B27" s="6" t="s">
        <v>65</v>
      </c>
      <c r="G27" s="40"/>
      <c r="H27" s="40"/>
      <c r="I27" s="40"/>
      <c r="J27" s="40"/>
      <c r="K27" s="40"/>
      <c r="Q27" s="77">
        <v>21</v>
      </c>
      <c r="R27" s="148" t="s">
        <v>20</v>
      </c>
      <c r="S27" s="32">
        <f>'Kvalifikacijos rezultatai'!D32</f>
        <v>65</v>
      </c>
      <c r="W27" s="7">
        <v>28</v>
      </c>
      <c r="X27" s="81"/>
      <c r="Y27" s="65"/>
      <c r="Z27" s="62"/>
      <c r="AA27" s="62"/>
    </row>
    <row r="28" spans="1:27" ht="15.75" thickBot="1" x14ac:dyDescent="0.3">
      <c r="A28" s="84">
        <v>2</v>
      </c>
      <c r="B28" s="67" t="str">
        <f>R8</f>
        <v>Martynov</v>
      </c>
      <c r="C28" s="86">
        <f>S8</f>
        <v>32</v>
      </c>
      <c r="G28" s="40"/>
      <c r="H28" s="40"/>
      <c r="I28" s="40"/>
      <c r="J28" s="40"/>
      <c r="K28" s="40"/>
      <c r="M28" s="62"/>
      <c r="N28" s="62"/>
      <c r="O28" s="62"/>
      <c r="Q28" s="77">
        <v>22</v>
      </c>
      <c r="R28" s="148" t="s">
        <v>83</v>
      </c>
      <c r="S28" s="32">
        <f>'Kvalifikacijos rezultatai'!D33</f>
        <v>60</v>
      </c>
      <c r="W28" s="7">
        <v>31</v>
      </c>
      <c r="X28" s="62"/>
      <c r="Y28" s="62"/>
      <c r="Z28" s="62"/>
      <c r="AA28" s="62"/>
    </row>
    <row r="29" spans="1:27" ht="15.75" thickBot="1" x14ac:dyDescent="0.3">
      <c r="A29" s="84">
        <v>31</v>
      </c>
      <c r="B29" s="67">
        <f>R37</f>
        <v>0</v>
      </c>
      <c r="C29" s="86">
        <f>S37</f>
        <v>0</v>
      </c>
      <c r="G29" s="40"/>
      <c r="H29" s="40"/>
      <c r="I29" s="40"/>
      <c r="J29" s="40"/>
      <c r="K29" s="40"/>
      <c r="M29" s="62"/>
      <c r="N29" s="62"/>
      <c r="O29" s="62"/>
      <c r="Q29" s="77">
        <v>23</v>
      </c>
      <c r="R29" s="148" t="s">
        <v>82</v>
      </c>
      <c r="S29" s="32">
        <f>'Kvalifikacijos rezultatai'!D34</f>
        <v>36</v>
      </c>
      <c r="W29" s="7">
        <v>43</v>
      </c>
      <c r="X29" s="62"/>
      <c r="Y29" s="65"/>
      <c r="Z29" s="62"/>
      <c r="AA29" s="62"/>
    </row>
    <row r="30" spans="1:27" ht="15.75" thickBot="1" x14ac:dyDescent="0.3">
      <c r="B30" s="73" t="s">
        <v>66</v>
      </c>
      <c r="C30" s="87"/>
      <c r="E30" s="74" t="str">
        <f>B28</f>
        <v>Martynov</v>
      </c>
      <c r="F30" s="67">
        <v>32</v>
      </c>
      <c r="G30" s="40"/>
      <c r="H30" s="40"/>
      <c r="I30" s="40"/>
      <c r="J30" s="40"/>
      <c r="K30" s="63"/>
      <c r="L30" s="62"/>
      <c r="M30" s="62"/>
      <c r="N30" s="62"/>
      <c r="O30" s="62"/>
      <c r="Q30" s="77">
        <v>24</v>
      </c>
      <c r="R30" s="148" t="s">
        <v>97</v>
      </c>
      <c r="S30" s="32">
        <f>'Kvalifikacijos rezultatai'!D35</f>
        <v>47</v>
      </c>
      <c r="W30" s="7">
        <v>24</v>
      </c>
      <c r="X30" s="62"/>
      <c r="Y30" s="65"/>
      <c r="Z30" s="62"/>
      <c r="AA30" s="62"/>
    </row>
    <row r="31" spans="1:27" ht="15.75" thickBot="1" x14ac:dyDescent="0.3">
      <c r="A31" s="84">
        <v>15</v>
      </c>
      <c r="B31" s="67" t="str">
        <f>R21</f>
        <v>T.Bliujus</v>
      </c>
      <c r="C31" s="86">
        <f>S21</f>
        <v>35</v>
      </c>
      <c r="E31" s="134" t="s">
        <v>88</v>
      </c>
      <c r="F31" s="67">
        <v>35</v>
      </c>
      <c r="G31" s="40"/>
      <c r="H31" s="40"/>
      <c r="I31" s="40"/>
      <c r="J31" s="40"/>
      <c r="K31" s="63"/>
      <c r="L31" s="62"/>
      <c r="M31" s="62"/>
      <c r="N31" s="85" t="s">
        <v>67</v>
      </c>
      <c r="Q31" s="77">
        <v>25</v>
      </c>
      <c r="R31" s="148" t="s">
        <v>95</v>
      </c>
      <c r="S31" s="32">
        <f>'Kvalifikacijos rezultatai'!D36</f>
        <v>64</v>
      </c>
      <c r="W31" s="7">
        <v>9</v>
      </c>
      <c r="X31" s="62"/>
      <c r="Y31" s="65"/>
      <c r="Z31" s="62"/>
      <c r="AA31" s="62"/>
    </row>
    <row r="32" spans="1:27" ht="15.75" thickBot="1" x14ac:dyDescent="0.3">
      <c r="A32" s="84">
        <v>18</v>
      </c>
      <c r="B32" s="67" t="str">
        <f>R24</f>
        <v>Vaišvilas</v>
      </c>
      <c r="C32" s="86">
        <f>S24</f>
        <v>54</v>
      </c>
      <c r="E32" s="73"/>
      <c r="F32" s="40"/>
      <c r="G32" s="40"/>
      <c r="H32" s="40"/>
      <c r="I32" s="40"/>
      <c r="J32" s="40"/>
      <c r="K32" s="63"/>
      <c r="L32" s="62"/>
      <c r="M32" s="62">
        <v>1</v>
      </c>
      <c r="N32" s="74" t="s">
        <v>12</v>
      </c>
      <c r="O32" s="130">
        <v>100</v>
      </c>
      <c r="Q32" s="77">
        <v>26</v>
      </c>
      <c r="R32" s="148" t="s">
        <v>96</v>
      </c>
      <c r="S32" s="32">
        <f>'Kvalifikacijos rezultatai'!D37</f>
        <v>49</v>
      </c>
      <c r="W32" s="7">
        <v>14</v>
      </c>
    </row>
    <row r="33" spans="1:23" ht="15.75" thickBot="1" x14ac:dyDescent="0.3">
      <c r="B33" s="76" t="s">
        <v>68</v>
      </c>
      <c r="C33" s="90"/>
      <c r="E33" s="73"/>
      <c r="F33" s="40"/>
      <c r="G33" s="40"/>
      <c r="H33" s="74" t="s">
        <v>79</v>
      </c>
      <c r="I33" s="67">
        <v>32</v>
      </c>
      <c r="J33" s="40"/>
      <c r="K33" s="63"/>
      <c r="L33" s="62"/>
      <c r="M33" s="62">
        <v>2</v>
      </c>
      <c r="N33" s="74" t="s">
        <v>79</v>
      </c>
      <c r="O33" s="130">
        <v>88</v>
      </c>
      <c r="Q33" s="77">
        <v>27</v>
      </c>
      <c r="R33" s="148" t="s">
        <v>97</v>
      </c>
      <c r="S33" s="32">
        <f>'Kvalifikacijos rezultatai'!D38</f>
        <v>41</v>
      </c>
      <c r="W33" s="7">
        <v>44</v>
      </c>
    </row>
    <row r="34" spans="1:23" ht="15.75" thickBot="1" x14ac:dyDescent="0.3">
      <c r="A34" s="84">
        <v>7</v>
      </c>
      <c r="B34" s="67" t="str">
        <f>R13</f>
        <v>Gvozdas</v>
      </c>
      <c r="C34" s="86">
        <f>S13</f>
        <v>51</v>
      </c>
      <c r="E34" s="73"/>
      <c r="F34" s="40"/>
      <c r="G34" s="40"/>
      <c r="H34" s="74" t="s">
        <v>82</v>
      </c>
      <c r="I34" s="67">
        <v>36</v>
      </c>
      <c r="J34" s="40"/>
      <c r="K34" s="63"/>
      <c r="L34" s="62"/>
      <c r="M34" s="62">
        <v>3</v>
      </c>
      <c r="N34" s="74" t="s">
        <v>78</v>
      </c>
      <c r="O34" s="130">
        <v>78</v>
      </c>
      <c r="Q34" s="77">
        <v>28</v>
      </c>
      <c r="R34" s="148" t="s">
        <v>98</v>
      </c>
      <c r="S34" s="32">
        <f>'Kvalifikacijos rezultatai'!D39</f>
        <v>40</v>
      </c>
      <c r="W34" s="7">
        <v>26</v>
      </c>
    </row>
    <row r="35" spans="1:23" ht="15.75" thickBot="1" x14ac:dyDescent="0.3">
      <c r="A35" s="84">
        <v>26</v>
      </c>
      <c r="B35" s="67" t="str">
        <f>R32</f>
        <v>Maslauskas</v>
      </c>
      <c r="C35" s="86">
        <f>S32</f>
        <v>49</v>
      </c>
      <c r="E35" s="74" t="s">
        <v>47</v>
      </c>
      <c r="F35" s="67">
        <v>51</v>
      </c>
      <c r="G35" s="40"/>
      <c r="H35" s="40"/>
      <c r="I35" s="40"/>
      <c r="J35" s="40"/>
      <c r="K35" s="74" t="s">
        <v>79</v>
      </c>
      <c r="L35" s="67">
        <v>32</v>
      </c>
      <c r="M35" s="62">
        <v>4</v>
      </c>
      <c r="N35" s="74" t="s">
        <v>8</v>
      </c>
      <c r="O35" s="130">
        <v>69</v>
      </c>
      <c r="Q35" s="77">
        <v>29</v>
      </c>
      <c r="R35" s="148" t="s">
        <v>16</v>
      </c>
      <c r="S35" s="32">
        <f>'Kvalifikacijos rezultatai'!D40</f>
        <v>62</v>
      </c>
      <c r="W35" s="7">
        <v>17</v>
      </c>
    </row>
    <row r="36" spans="1:23" x14ac:dyDescent="0.25">
      <c r="B36" s="76" t="s">
        <v>69</v>
      </c>
      <c r="C36" s="90"/>
      <c r="E36" s="74" t="s">
        <v>82</v>
      </c>
      <c r="F36" s="67">
        <v>36</v>
      </c>
      <c r="G36" s="40"/>
      <c r="H36" s="40"/>
      <c r="I36" s="40"/>
      <c r="J36" s="40"/>
      <c r="K36" s="74" t="s">
        <v>78</v>
      </c>
      <c r="L36" s="67">
        <v>39</v>
      </c>
      <c r="M36" s="62">
        <v>5</v>
      </c>
      <c r="N36" s="74" t="s">
        <v>80</v>
      </c>
      <c r="O36" s="130">
        <v>60</v>
      </c>
      <c r="Q36" s="77"/>
      <c r="R36" s="89"/>
      <c r="S36" s="32"/>
      <c r="W36" s="7">
        <v>50</v>
      </c>
    </row>
    <row r="37" spans="1:23" x14ac:dyDescent="0.25">
      <c r="A37" s="84">
        <v>10</v>
      </c>
      <c r="B37" s="67" t="str">
        <f>R16</f>
        <v>Čaplikas</v>
      </c>
      <c r="C37" s="86">
        <f>S16</f>
        <v>43</v>
      </c>
      <c r="E37" s="73"/>
      <c r="F37" s="40"/>
      <c r="G37" s="40"/>
      <c r="H37" s="40"/>
      <c r="I37" s="40"/>
      <c r="J37" s="40"/>
      <c r="K37" s="40"/>
      <c r="M37" s="62">
        <v>6</v>
      </c>
      <c r="N37" s="74" t="s">
        <v>75</v>
      </c>
      <c r="O37" s="130">
        <v>60</v>
      </c>
      <c r="Q37" s="77"/>
      <c r="R37" s="89"/>
      <c r="S37" s="32"/>
      <c r="W37" s="7">
        <v>37</v>
      </c>
    </row>
    <row r="38" spans="1:23" x14ac:dyDescent="0.25">
      <c r="A38" s="84">
        <v>23</v>
      </c>
      <c r="B38" s="67" t="str">
        <f>R29</f>
        <v>Baciuška</v>
      </c>
      <c r="C38" s="86">
        <f>S29</f>
        <v>36</v>
      </c>
      <c r="E38" s="73"/>
      <c r="F38" s="40"/>
      <c r="G38" s="40"/>
      <c r="H38" s="40"/>
      <c r="I38" s="40"/>
      <c r="J38" s="40"/>
      <c r="K38" s="40"/>
      <c r="M38" s="62">
        <v>7</v>
      </c>
      <c r="N38" s="74" t="s">
        <v>10</v>
      </c>
      <c r="O38" s="130">
        <v>60</v>
      </c>
      <c r="Q38" s="82"/>
      <c r="R38" s="89"/>
      <c r="S38" s="32"/>
      <c r="W38" s="7">
        <v>23</v>
      </c>
    </row>
    <row r="39" spans="1:23" x14ac:dyDescent="0.25">
      <c r="B39" s="73" t="s">
        <v>70</v>
      </c>
      <c r="C39" s="91"/>
      <c r="E39" s="73"/>
      <c r="F39" s="40"/>
      <c r="G39" s="40"/>
      <c r="H39" s="40"/>
      <c r="I39" s="40"/>
      <c r="J39" s="40"/>
      <c r="K39" s="40"/>
      <c r="M39" s="62">
        <v>8</v>
      </c>
      <c r="N39" s="74" t="s">
        <v>82</v>
      </c>
      <c r="O39" s="130">
        <v>60</v>
      </c>
    </row>
    <row r="40" spans="1:23" x14ac:dyDescent="0.25">
      <c r="A40" s="84">
        <v>3</v>
      </c>
      <c r="B40" s="67" t="str">
        <f>R9</f>
        <v>Kvietkauskas</v>
      </c>
      <c r="C40" s="86">
        <f>S9</f>
        <v>38</v>
      </c>
      <c r="G40" s="40"/>
      <c r="H40" s="40"/>
      <c r="I40" s="40"/>
      <c r="J40" s="40"/>
      <c r="K40" s="40"/>
      <c r="M40" s="62">
        <v>9</v>
      </c>
      <c r="N40" s="74" t="s">
        <v>85</v>
      </c>
      <c r="O40" s="130">
        <v>50</v>
      </c>
      <c r="U40" s="59"/>
    </row>
    <row r="41" spans="1:23" x14ac:dyDescent="0.25">
      <c r="A41" s="84">
        <v>30</v>
      </c>
      <c r="B41" s="67">
        <f>R36</f>
        <v>0</v>
      </c>
      <c r="C41" s="86">
        <f>S36</f>
        <v>0</v>
      </c>
      <c r="G41" s="40"/>
      <c r="H41" s="40"/>
      <c r="I41" s="40"/>
      <c r="J41" s="40"/>
      <c r="K41" s="40"/>
      <c r="M41" s="62">
        <v>10</v>
      </c>
      <c r="N41" s="74" t="s">
        <v>86</v>
      </c>
      <c r="O41" s="130">
        <v>50</v>
      </c>
      <c r="U41" s="59"/>
      <c r="V41" s="63"/>
    </row>
    <row r="42" spans="1:23" x14ac:dyDescent="0.25">
      <c r="B42" s="73" t="s">
        <v>71</v>
      </c>
      <c r="C42" s="87"/>
      <c r="E42" s="74" t="str">
        <f>B40</f>
        <v>Kvietkauskas</v>
      </c>
      <c r="F42" s="67">
        <v>38</v>
      </c>
      <c r="G42" s="40"/>
      <c r="H42" s="40"/>
      <c r="I42" s="40"/>
      <c r="J42" s="40"/>
      <c r="K42" s="40"/>
      <c r="M42" s="62">
        <v>11</v>
      </c>
      <c r="N42" s="74" t="s">
        <v>47</v>
      </c>
      <c r="O42" s="130">
        <v>50</v>
      </c>
      <c r="U42" s="59"/>
      <c r="V42" s="63"/>
    </row>
    <row r="43" spans="1:23" x14ac:dyDescent="0.25">
      <c r="A43" s="84">
        <v>14</v>
      </c>
      <c r="B43" s="67" t="str">
        <f>R20</f>
        <v>Jurčiukonis</v>
      </c>
      <c r="C43" s="86">
        <f>S20</f>
        <v>53</v>
      </c>
      <c r="E43" s="74" t="s">
        <v>10</v>
      </c>
      <c r="F43" s="67">
        <v>55</v>
      </c>
      <c r="G43" s="40"/>
      <c r="H43" s="40"/>
      <c r="I43" s="40"/>
      <c r="J43" s="40"/>
      <c r="K43" s="40"/>
      <c r="M43" s="62">
        <v>12</v>
      </c>
      <c r="N43" s="74" t="s">
        <v>87</v>
      </c>
      <c r="O43" s="130">
        <v>50</v>
      </c>
      <c r="U43" s="59"/>
      <c r="V43" s="63"/>
    </row>
    <row r="44" spans="1:23" x14ac:dyDescent="0.25">
      <c r="A44" s="84">
        <v>19</v>
      </c>
      <c r="B44" s="67" t="str">
        <f>R25</f>
        <v>Šliumpa</v>
      </c>
      <c r="C44" s="86">
        <f>S25</f>
        <v>55</v>
      </c>
      <c r="G44" s="40"/>
      <c r="H44" s="74" t="s">
        <v>78</v>
      </c>
      <c r="I44" s="67">
        <v>39</v>
      </c>
      <c r="J44" s="40"/>
      <c r="K44" s="40"/>
      <c r="M44" s="62">
        <v>13</v>
      </c>
      <c r="N44" s="74" t="s">
        <v>14</v>
      </c>
      <c r="O44" s="130">
        <v>50</v>
      </c>
      <c r="U44" s="59"/>
    </row>
    <row r="45" spans="1:23" x14ac:dyDescent="0.25">
      <c r="B45" s="76" t="s">
        <v>72</v>
      </c>
      <c r="C45" s="90"/>
      <c r="G45" s="40"/>
      <c r="H45" s="74" t="s">
        <v>10</v>
      </c>
      <c r="I45" s="67">
        <v>55</v>
      </c>
      <c r="J45" s="40"/>
      <c r="K45" s="40"/>
      <c r="M45" s="62">
        <v>14</v>
      </c>
      <c r="N45" s="134" t="s">
        <v>88</v>
      </c>
      <c r="O45" s="130">
        <v>50</v>
      </c>
      <c r="U45" s="59"/>
      <c r="V45" s="40"/>
    </row>
    <row r="46" spans="1:23" x14ac:dyDescent="0.25">
      <c r="A46" s="84">
        <v>6</v>
      </c>
      <c r="B46" s="67" t="str">
        <f>R12</f>
        <v>Žilys</v>
      </c>
      <c r="C46" s="86">
        <f>S12</f>
        <v>39</v>
      </c>
      <c r="G46" s="40"/>
      <c r="H46" s="40"/>
      <c r="I46" s="40"/>
      <c r="J46" s="40"/>
      <c r="K46" s="40"/>
      <c r="M46" s="62">
        <v>15</v>
      </c>
      <c r="N46" s="93" t="s">
        <v>20</v>
      </c>
      <c r="O46" s="130">
        <v>50</v>
      </c>
      <c r="U46" s="61"/>
      <c r="V46" s="40"/>
    </row>
    <row r="47" spans="1:23" x14ac:dyDescent="0.25">
      <c r="A47" s="84">
        <v>27</v>
      </c>
      <c r="B47" s="67" t="str">
        <f>R33</f>
        <v>Zabulionis</v>
      </c>
      <c r="C47" s="86">
        <f>S33</f>
        <v>41</v>
      </c>
      <c r="E47" s="74" t="s">
        <v>78</v>
      </c>
      <c r="F47" s="67">
        <v>39</v>
      </c>
      <c r="G47" s="40"/>
      <c r="H47" s="40"/>
      <c r="I47" s="40"/>
      <c r="J47" s="40"/>
      <c r="K47" s="40"/>
      <c r="M47" s="62">
        <v>16</v>
      </c>
      <c r="N47" s="93" t="s">
        <v>83</v>
      </c>
      <c r="O47" s="130">
        <v>50</v>
      </c>
      <c r="U47" s="59"/>
    </row>
    <row r="48" spans="1:23" x14ac:dyDescent="0.25">
      <c r="B48" s="76" t="s">
        <v>73</v>
      </c>
      <c r="C48" s="90"/>
      <c r="E48" s="74" t="s">
        <v>83</v>
      </c>
      <c r="F48" s="67">
        <v>60</v>
      </c>
      <c r="G48" s="40"/>
      <c r="H48" s="40"/>
      <c r="I48" s="40"/>
      <c r="J48" s="40"/>
      <c r="K48" s="40"/>
      <c r="M48" s="62">
        <v>17</v>
      </c>
      <c r="N48" s="74" t="s">
        <v>9</v>
      </c>
      <c r="O48" s="130">
        <v>25</v>
      </c>
      <c r="U48" s="59"/>
    </row>
    <row r="49" spans="1:25" x14ac:dyDescent="0.25">
      <c r="A49" s="84">
        <v>11</v>
      </c>
      <c r="B49" s="67" t="str">
        <f>R17</f>
        <v>Pečiukonis</v>
      </c>
      <c r="C49" s="86">
        <f>S17</f>
        <v>44</v>
      </c>
      <c r="M49" s="62">
        <v>18</v>
      </c>
      <c r="N49" s="74" t="s">
        <v>6</v>
      </c>
      <c r="O49" s="130">
        <v>25</v>
      </c>
      <c r="R49" s="6"/>
      <c r="U49" s="59"/>
    </row>
    <row r="50" spans="1:25" x14ac:dyDescent="0.25">
      <c r="A50" s="84">
        <v>22</v>
      </c>
      <c r="B50" s="67" t="str">
        <f>R28</f>
        <v>Dyburis</v>
      </c>
      <c r="C50" s="86">
        <f>S28</f>
        <v>60</v>
      </c>
      <c r="M50" s="62">
        <v>19</v>
      </c>
      <c r="N50" s="74" t="s">
        <v>90</v>
      </c>
      <c r="O50" s="130">
        <v>25</v>
      </c>
      <c r="U50" s="59"/>
    </row>
    <row r="51" spans="1:25" x14ac:dyDescent="0.25">
      <c r="M51" s="62">
        <v>20</v>
      </c>
      <c r="N51" s="32" t="s">
        <v>91</v>
      </c>
      <c r="O51" s="130">
        <v>25</v>
      </c>
      <c r="U51" s="59"/>
    </row>
    <row r="52" spans="1:25" x14ac:dyDescent="0.25">
      <c r="M52" s="62">
        <v>21</v>
      </c>
      <c r="N52" s="32" t="s">
        <v>89</v>
      </c>
      <c r="O52" s="130">
        <v>25</v>
      </c>
      <c r="U52" s="59"/>
    </row>
    <row r="53" spans="1:25" x14ac:dyDescent="0.25">
      <c r="M53" s="62">
        <v>22</v>
      </c>
      <c r="N53" s="32" t="s">
        <v>92</v>
      </c>
      <c r="O53" s="130">
        <v>25</v>
      </c>
      <c r="U53" s="59"/>
    </row>
    <row r="54" spans="1:25" x14ac:dyDescent="0.25">
      <c r="M54" s="62">
        <v>23</v>
      </c>
      <c r="N54" s="32" t="s">
        <v>93</v>
      </c>
      <c r="O54" s="92">
        <v>25</v>
      </c>
      <c r="U54" s="59"/>
    </row>
    <row r="55" spans="1:25" x14ac:dyDescent="0.25">
      <c r="M55" s="62">
        <v>24</v>
      </c>
      <c r="N55" s="32" t="s">
        <v>94</v>
      </c>
      <c r="O55" s="92">
        <v>25</v>
      </c>
      <c r="U55" s="59"/>
    </row>
    <row r="56" spans="1:25" x14ac:dyDescent="0.25">
      <c r="M56" s="62">
        <v>25</v>
      </c>
      <c r="N56" s="32" t="s">
        <v>95</v>
      </c>
      <c r="O56" s="92">
        <v>25</v>
      </c>
      <c r="U56" s="59"/>
    </row>
    <row r="57" spans="1:25" x14ac:dyDescent="0.25">
      <c r="M57" s="62">
        <v>26</v>
      </c>
      <c r="N57" s="32" t="s">
        <v>96</v>
      </c>
      <c r="O57" s="92">
        <v>25</v>
      </c>
      <c r="U57" s="59"/>
    </row>
    <row r="58" spans="1:25" x14ac:dyDescent="0.25">
      <c r="M58" s="62">
        <v>27</v>
      </c>
      <c r="N58" s="32" t="s">
        <v>97</v>
      </c>
      <c r="O58" s="92">
        <v>25</v>
      </c>
      <c r="U58" s="59"/>
    </row>
    <row r="59" spans="1:25" x14ac:dyDescent="0.25">
      <c r="M59" s="62">
        <v>28</v>
      </c>
      <c r="N59" s="32" t="s">
        <v>98</v>
      </c>
      <c r="O59" s="92">
        <v>25</v>
      </c>
      <c r="U59" s="94"/>
    </row>
    <row r="60" spans="1:25" x14ac:dyDescent="0.25">
      <c r="M60" s="62">
        <v>29</v>
      </c>
      <c r="N60" s="32" t="s">
        <v>16</v>
      </c>
      <c r="O60" s="92">
        <v>25</v>
      </c>
    </row>
    <row r="61" spans="1:25" x14ac:dyDescent="0.25">
      <c r="T61" s="6"/>
      <c r="Y61" s="7"/>
    </row>
    <row r="62" spans="1:25" x14ac:dyDescent="0.25">
      <c r="T62" s="6"/>
      <c r="Y62" s="7"/>
    </row>
    <row r="63" spans="1:25" x14ac:dyDescent="0.25">
      <c r="T63" s="6"/>
      <c r="Y63" s="7"/>
    </row>
    <row r="64" spans="1:25" x14ac:dyDescent="0.25">
      <c r="T64" s="6"/>
      <c r="Y64" s="7"/>
    </row>
  </sheetData>
  <sheetProtection selectLockedCells="1" selectUnlockedCells="1"/>
  <mergeCells count="2">
    <mergeCell ref="K4:N4"/>
    <mergeCell ref="Q6:R6"/>
  </mergeCells>
  <pageMargins left="0.15763888888888888" right="0.15763888888888888" top="0.15763888888888888" bottom="0.15763888888888888" header="0.51180555555555551" footer="0.51180555555555551"/>
  <pageSetup paperSize="8" firstPageNumber="0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opLeftCell="A11" workbookViewId="0">
      <selection activeCell="J19" sqref="J19"/>
    </sheetView>
  </sheetViews>
  <sheetFormatPr defaultRowHeight="12.75" x14ac:dyDescent="0.2"/>
  <cols>
    <col min="1" max="1" width="6.85546875" customWidth="1"/>
    <col min="2" max="2" width="21.42578125" customWidth="1"/>
    <col min="3" max="3" width="13.5703125" customWidth="1"/>
    <col min="4" max="4" width="14" customWidth="1"/>
  </cols>
  <sheetData>
    <row r="3" spans="1:7" x14ac:dyDescent="0.2">
      <c r="D3" s="146" t="s">
        <v>111</v>
      </c>
    </row>
    <row r="4" spans="1:7" ht="15" x14ac:dyDescent="0.25">
      <c r="D4" s="145" t="s">
        <v>84</v>
      </c>
      <c r="E4" s="145"/>
      <c r="F4" s="145"/>
      <c r="G4" s="145"/>
    </row>
    <row r="8" spans="1:7" ht="31.5" x14ac:dyDescent="0.2">
      <c r="A8" s="135" t="s">
        <v>99</v>
      </c>
      <c r="B8" s="135" t="s">
        <v>100</v>
      </c>
      <c r="C8" s="136" t="s">
        <v>101</v>
      </c>
      <c r="D8" s="136" t="s">
        <v>102</v>
      </c>
      <c r="E8" s="137" t="s">
        <v>103</v>
      </c>
      <c r="F8" s="136" t="s">
        <v>104</v>
      </c>
      <c r="G8" s="136" t="s">
        <v>105</v>
      </c>
    </row>
    <row r="9" spans="1:7" ht="15.75" x14ac:dyDescent="0.25">
      <c r="A9" s="138">
        <v>1</v>
      </c>
      <c r="B9" s="74" t="s">
        <v>12</v>
      </c>
      <c r="C9" s="139">
        <v>65.67</v>
      </c>
      <c r="D9" s="140">
        <f>C9*0.1</f>
        <v>6.5670000000000002</v>
      </c>
      <c r="E9" s="141">
        <v>1</v>
      </c>
      <c r="F9" s="142">
        <v>100</v>
      </c>
      <c r="G9" s="143">
        <f>D9+F9</f>
        <v>106.56700000000001</v>
      </c>
    </row>
    <row r="10" spans="1:7" ht="15.75" x14ac:dyDescent="0.25">
      <c r="A10" s="138">
        <v>2</v>
      </c>
      <c r="B10" s="74" t="s">
        <v>79</v>
      </c>
      <c r="C10" s="139">
        <v>87.33</v>
      </c>
      <c r="D10" s="140">
        <f t="shared" ref="D10:D37" si="0">C10*0.1</f>
        <v>8.7330000000000005</v>
      </c>
      <c r="E10" s="141">
        <v>2</v>
      </c>
      <c r="F10" s="142">
        <v>88</v>
      </c>
      <c r="G10" s="143">
        <f t="shared" ref="G10:G37" si="1">D10+F10</f>
        <v>96.733000000000004</v>
      </c>
    </row>
    <row r="11" spans="1:7" ht="15.75" x14ac:dyDescent="0.25">
      <c r="A11" s="138">
        <v>3</v>
      </c>
      <c r="B11" s="74" t="s">
        <v>78</v>
      </c>
      <c r="C11" s="57">
        <v>79</v>
      </c>
      <c r="D11" s="140">
        <f t="shared" si="0"/>
        <v>7.9</v>
      </c>
      <c r="E11" s="141" t="s">
        <v>106</v>
      </c>
      <c r="F11" s="142">
        <v>78</v>
      </c>
      <c r="G11" s="143">
        <f t="shared" si="1"/>
        <v>85.9</v>
      </c>
    </row>
    <row r="12" spans="1:7" ht="15.75" x14ac:dyDescent="0.25">
      <c r="A12" s="138">
        <v>4</v>
      </c>
      <c r="B12" s="74" t="s">
        <v>8</v>
      </c>
      <c r="C12" s="57">
        <v>83.33</v>
      </c>
      <c r="D12" s="140">
        <f t="shared" si="0"/>
        <v>8.3330000000000002</v>
      </c>
      <c r="E12" s="141" t="s">
        <v>107</v>
      </c>
      <c r="F12" s="142">
        <v>69</v>
      </c>
      <c r="G12" s="143">
        <f t="shared" si="1"/>
        <v>77.332999999999998</v>
      </c>
    </row>
    <row r="13" spans="1:7" ht="15.75" x14ac:dyDescent="0.25">
      <c r="A13" s="138">
        <v>5</v>
      </c>
      <c r="B13" s="74" t="s">
        <v>80</v>
      </c>
      <c r="C13" s="57">
        <v>83</v>
      </c>
      <c r="D13" s="140">
        <f t="shared" si="0"/>
        <v>8.3000000000000007</v>
      </c>
      <c r="E13" s="141" t="s">
        <v>108</v>
      </c>
      <c r="F13" s="142">
        <v>60</v>
      </c>
      <c r="G13" s="143">
        <f t="shared" si="1"/>
        <v>68.3</v>
      </c>
    </row>
    <row r="14" spans="1:7" ht="15.75" x14ac:dyDescent="0.25">
      <c r="A14" s="138">
        <v>6</v>
      </c>
      <c r="B14" s="74" t="s">
        <v>75</v>
      </c>
      <c r="C14" s="57">
        <v>77.67</v>
      </c>
      <c r="D14" s="140">
        <f t="shared" si="0"/>
        <v>7.7670000000000003</v>
      </c>
      <c r="E14" s="141" t="s">
        <v>108</v>
      </c>
      <c r="F14" s="142">
        <v>60</v>
      </c>
      <c r="G14" s="143">
        <f t="shared" si="1"/>
        <v>67.766999999999996</v>
      </c>
    </row>
    <row r="15" spans="1:7" ht="15.75" x14ac:dyDescent="0.25">
      <c r="A15" s="144">
        <v>7</v>
      </c>
      <c r="B15" s="74" t="s">
        <v>10</v>
      </c>
      <c r="C15" s="57">
        <v>64.67</v>
      </c>
      <c r="D15" s="140">
        <f t="shared" si="0"/>
        <v>6.4670000000000005</v>
      </c>
      <c r="E15" s="141" t="s">
        <v>108</v>
      </c>
      <c r="F15" s="142">
        <v>60</v>
      </c>
      <c r="G15" s="143">
        <f t="shared" si="1"/>
        <v>66.466999999999999</v>
      </c>
    </row>
    <row r="16" spans="1:7" ht="15.75" x14ac:dyDescent="0.25">
      <c r="A16" s="138">
        <v>8</v>
      </c>
      <c r="B16" s="74" t="s">
        <v>82</v>
      </c>
      <c r="C16" s="57">
        <v>62.67</v>
      </c>
      <c r="D16" s="140">
        <f t="shared" si="0"/>
        <v>6.2670000000000003</v>
      </c>
      <c r="E16" s="141" t="s">
        <v>108</v>
      </c>
      <c r="F16" s="142">
        <v>60</v>
      </c>
      <c r="G16" s="143">
        <f t="shared" si="1"/>
        <v>66.266999999999996</v>
      </c>
    </row>
    <row r="17" spans="1:7" ht="15.75" x14ac:dyDescent="0.25">
      <c r="A17" s="138">
        <v>9</v>
      </c>
      <c r="B17" s="74" t="s">
        <v>85</v>
      </c>
      <c r="C17" s="139">
        <v>96</v>
      </c>
      <c r="D17" s="140">
        <f t="shared" si="0"/>
        <v>9.6000000000000014</v>
      </c>
      <c r="E17" s="141" t="s">
        <v>109</v>
      </c>
      <c r="F17" s="142">
        <v>50</v>
      </c>
      <c r="G17" s="143">
        <f t="shared" si="1"/>
        <v>59.6</v>
      </c>
    </row>
    <row r="18" spans="1:7" ht="15.75" x14ac:dyDescent="0.25">
      <c r="A18" s="138">
        <v>10</v>
      </c>
      <c r="B18" s="74" t="s">
        <v>86</v>
      </c>
      <c r="C18" s="57">
        <v>86.33</v>
      </c>
      <c r="D18" s="140">
        <f t="shared" si="0"/>
        <v>8.6330000000000009</v>
      </c>
      <c r="E18" s="141" t="s">
        <v>109</v>
      </c>
      <c r="F18" s="142">
        <v>50</v>
      </c>
      <c r="G18" s="143">
        <f t="shared" si="1"/>
        <v>58.633000000000003</v>
      </c>
    </row>
    <row r="19" spans="1:7" ht="15.75" x14ac:dyDescent="0.25">
      <c r="A19" s="138">
        <v>11</v>
      </c>
      <c r="B19" s="134" t="s">
        <v>47</v>
      </c>
      <c r="C19" s="57">
        <v>78</v>
      </c>
      <c r="D19" s="140">
        <f t="shared" si="0"/>
        <v>7.8000000000000007</v>
      </c>
      <c r="E19" s="141" t="s">
        <v>109</v>
      </c>
      <c r="F19" s="142">
        <v>50</v>
      </c>
      <c r="G19" s="143">
        <f t="shared" si="1"/>
        <v>57.8</v>
      </c>
    </row>
    <row r="20" spans="1:7" ht="15.75" x14ac:dyDescent="0.25">
      <c r="A20" s="138">
        <v>12</v>
      </c>
      <c r="B20" s="74" t="s">
        <v>87</v>
      </c>
      <c r="C20" s="57">
        <v>77.33</v>
      </c>
      <c r="D20" s="140">
        <f t="shared" si="0"/>
        <v>7.7330000000000005</v>
      </c>
      <c r="E20" s="141" t="s">
        <v>109</v>
      </c>
      <c r="F20" s="142">
        <v>50</v>
      </c>
      <c r="G20" s="143">
        <f t="shared" si="1"/>
        <v>57.733000000000004</v>
      </c>
    </row>
    <row r="21" spans="1:7" ht="15.75" x14ac:dyDescent="0.25">
      <c r="A21" s="138">
        <v>13</v>
      </c>
      <c r="B21" s="74" t="s">
        <v>14</v>
      </c>
      <c r="C21" s="57">
        <v>69.67</v>
      </c>
      <c r="D21" s="140">
        <f t="shared" si="0"/>
        <v>6.9670000000000005</v>
      </c>
      <c r="E21" s="141" t="s">
        <v>109</v>
      </c>
      <c r="F21" s="142">
        <v>50</v>
      </c>
      <c r="G21" s="143">
        <f t="shared" si="1"/>
        <v>56.966999999999999</v>
      </c>
    </row>
    <row r="22" spans="1:7" ht="15.75" x14ac:dyDescent="0.25">
      <c r="A22" s="138">
        <v>14</v>
      </c>
      <c r="B22" s="134" t="s">
        <v>88</v>
      </c>
      <c r="C22" s="57">
        <v>66</v>
      </c>
      <c r="D22" s="140">
        <f t="shared" si="0"/>
        <v>6.6000000000000005</v>
      </c>
      <c r="E22" s="141" t="s">
        <v>109</v>
      </c>
      <c r="F22" s="142">
        <v>50</v>
      </c>
      <c r="G22" s="143">
        <f t="shared" si="1"/>
        <v>56.6</v>
      </c>
    </row>
    <row r="23" spans="1:7" ht="15.75" x14ac:dyDescent="0.25">
      <c r="A23" s="138">
        <v>15</v>
      </c>
      <c r="B23" s="93" t="s">
        <v>20</v>
      </c>
      <c r="C23" s="57">
        <v>64</v>
      </c>
      <c r="D23" s="140">
        <f t="shared" si="0"/>
        <v>6.4</v>
      </c>
      <c r="E23" s="141" t="s">
        <v>109</v>
      </c>
      <c r="F23" s="142">
        <v>50</v>
      </c>
      <c r="G23" s="143">
        <f t="shared" si="1"/>
        <v>56.4</v>
      </c>
    </row>
    <row r="24" spans="1:7" ht="15.75" x14ac:dyDescent="0.25">
      <c r="A24" s="138">
        <v>16</v>
      </c>
      <c r="B24" s="74" t="s">
        <v>83</v>
      </c>
      <c r="C24" s="57">
        <v>63.33</v>
      </c>
      <c r="D24" s="140">
        <f t="shared" ref="D24" si="2">C24*0.1</f>
        <v>6.3330000000000002</v>
      </c>
      <c r="E24" s="141" t="s">
        <v>109</v>
      </c>
      <c r="F24" s="142">
        <v>50</v>
      </c>
      <c r="G24" s="143">
        <f t="shared" ref="G24" si="3">D24+F24</f>
        <v>56.332999999999998</v>
      </c>
    </row>
    <row r="25" spans="1:7" ht="15.75" x14ac:dyDescent="0.25">
      <c r="A25" s="138">
        <v>17</v>
      </c>
      <c r="B25" s="74" t="s">
        <v>9</v>
      </c>
      <c r="C25" s="57">
        <v>74.67</v>
      </c>
      <c r="D25" s="140">
        <f t="shared" si="0"/>
        <v>7.4670000000000005</v>
      </c>
      <c r="E25" s="141" t="s">
        <v>110</v>
      </c>
      <c r="F25" s="142">
        <v>25</v>
      </c>
      <c r="G25" s="143">
        <f t="shared" si="1"/>
        <v>32.466999999999999</v>
      </c>
    </row>
    <row r="26" spans="1:7" ht="15.75" x14ac:dyDescent="0.25">
      <c r="A26" s="138">
        <v>18</v>
      </c>
      <c r="B26" s="74" t="s">
        <v>6</v>
      </c>
      <c r="C26" s="57">
        <v>73.33</v>
      </c>
      <c r="D26" s="140">
        <f t="shared" si="0"/>
        <v>7.3330000000000002</v>
      </c>
      <c r="E26" s="141" t="s">
        <v>110</v>
      </c>
      <c r="F26" s="142">
        <v>25</v>
      </c>
      <c r="G26" s="143">
        <f t="shared" si="1"/>
        <v>32.332999999999998</v>
      </c>
    </row>
    <row r="27" spans="1:7" ht="15.75" x14ac:dyDescent="0.25">
      <c r="A27" s="138">
        <v>19</v>
      </c>
      <c r="B27" s="74" t="s">
        <v>90</v>
      </c>
      <c r="C27" s="57">
        <v>71.33</v>
      </c>
      <c r="D27" s="140">
        <f t="shared" si="0"/>
        <v>7.133</v>
      </c>
      <c r="E27" s="141" t="s">
        <v>110</v>
      </c>
      <c r="F27" s="142">
        <v>25</v>
      </c>
      <c r="G27" s="143">
        <f t="shared" si="1"/>
        <v>32.133000000000003</v>
      </c>
    </row>
    <row r="28" spans="1:7" ht="15.75" x14ac:dyDescent="0.25">
      <c r="A28" s="138">
        <v>20</v>
      </c>
      <c r="B28" s="32" t="s">
        <v>91</v>
      </c>
      <c r="C28" s="57">
        <v>69</v>
      </c>
      <c r="D28" s="140">
        <f t="shared" si="0"/>
        <v>6.9</v>
      </c>
      <c r="E28" s="141" t="s">
        <v>110</v>
      </c>
      <c r="F28" s="142">
        <v>25</v>
      </c>
      <c r="G28" s="143">
        <f t="shared" si="1"/>
        <v>31.9</v>
      </c>
    </row>
    <row r="29" spans="1:7" ht="15.75" x14ac:dyDescent="0.25">
      <c r="A29" s="138">
        <v>21</v>
      </c>
      <c r="B29" s="32" t="s">
        <v>89</v>
      </c>
      <c r="C29" s="57">
        <v>65</v>
      </c>
      <c r="D29" s="140">
        <f t="shared" si="0"/>
        <v>6.5</v>
      </c>
      <c r="E29" s="141" t="s">
        <v>110</v>
      </c>
      <c r="F29" s="142">
        <v>25</v>
      </c>
      <c r="G29" s="143">
        <f t="shared" si="1"/>
        <v>31.5</v>
      </c>
    </row>
    <row r="30" spans="1:7" ht="15.75" x14ac:dyDescent="0.25">
      <c r="A30" s="138">
        <v>22</v>
      </c>
      <c r="B30" s="32" t="s">
        <v>92</v>
      </c>
      <c r="C30" s="57">
        <v>65</v>
      </c>
      <c r="D30" s="140">
        <f t="shared" si="0"/>
        <v>6.5</v>
      </c>
      <c r="E30" s="141" t="s">
        <v>110</v>
      </c>
      <c r="F30" s="142">
        <v>25</v>
      </c>
      <c r="G30" s="143">
        <f t="shared" si="1"/>
        <v>31.5</v>
      </c>
    </row>
    <row r="31" spans="1:7" ht="15.75" x14ac:dyDescent="0.25">
      <c r="A31" s="138">
        <v>23</v>
      </c>
      <c r="B31" s="32" t="s">
        <v>93</v>
      </c>
      <c r="C31" s="57">
        <v>64.33</v>
      </c>
      <c r="D31" s="140">
        <f t="shared" si="0"/>
        <v>6.4329999999999998</v>
      </c>
      <c r="E31" s="141" t="s">
        <v>110</v>
      </c>
      <c r="F31" s="142">
        <v>25</v>
      </c>
      <c r="G31" s="143">
        <f t="shared" si="1"/>
        <v>31.433</v>
      </c>
    </row>
    <row r="32" spans="1:7" ht="15.75" x14ac:dyDescent="0.25">
      <c r="A32" s="138">
        <v>24</v>
      </c>
      <c r="B32" s="32" t="s">
        <v>94</v>
      </c>
      <c r="C32" s="57">
        <v>52.33</v>
      </c>
      <c r="D32" s="140">
        <f t="shared" si="0"/>
        <v>5.2330000000000005</v>
      </c>
      <c r="E32" s="141" t="s">
        <v>110</v>
      </c>
      <c r="F32" s="142">
        <v>25</v>
      </c>
      <c r="G32" s="143">
        <f t="shared" si="1"/>
        <v>30.233000000000001</v>
      </c>
    </row>
    <row r="33" spans="1:7" ht="15.75" x14ac:dyDescent="0.25">
      <c r="A33" s="138">
        <v>25</v>
      </c>
      <c r="B33" s="32" t="s">
        <v>95</v>
      </c>
      <c r="C33" s="57">
        <v>52.33</v>
      </c>
      <c r="D33" s="140">
        <f t="shared" si="0"/>
        <v>5.2330000000000005</v>
      </c>
      <c r="E33" s="141" t="s">
        <v>110</v>
      </c>
      <c r="F33" s="142">
        <v>25</v>
      </c>
      <c r="G33" s="143">
        <f t="shared" si="1"/>
        <v>30.233000000000001</v>
      </c>
    </row>
    <row r="34" spans="1:7" ht="15.75" x14ac:dyDescent="0.25">
      <c r="A34" s="138">
        <v>26</v>
      </c>
      <c r="B34" s="32" t="s">
        <v>96</v>
      </c>
      <c r="C34" s="57">
        <v>48</v>
      </c>
      <c r="D34" s="140">
        <f t="shared" si="0"/>
        <v>4.8000000000000007</v>
      </c>
      <c r="E34" s="141" t="s">
        <v>110</v>
      </c>
      <c r="F34" s="142">
        <v>25</v>
      </c>
      <c r="G34" s="143">
        <f t="shared" si="1"/>
        <v>29.8</v>
      </c>
    </row>
    <row r="35" spans="1:7" ht="15.75" x14ac:dyDescent="0.25">
      <c r="A35" s="138">
        <v>27</v>
      </c>
      <c r="B35" s="32" t="s">
        <v>97</v>
      </c>
      <c r="C35" s="57">
        <v>47.33</v>
      </c>
      <c r="D35" s="140">
        <f t="shared" si="0"/>
        <v>4.7329999999999997</v>
      </c>
      <c r="E35" s="141" t="s">
        <v>110</v>
      </c>
      <c r="F35" s="142">
        <v>25</v>
      </c>
      <c r="G35" s="143">
        <f t="shared" si="1"/>
        <v>29.733000000000001</v>
      </c>
    </row>
    <row r="36" spans="1:7" ht="15.75" x14ac:dyDescent="0.25">
      <c r="A36" s="138">
        <v>28</v>
      </c>
      <c r="B36" s="32" t="s">
        <v>98</v>
      </c>
      <c r="C36" s="57">
        <v>45</v>
      </c>
      <c r="D36" s="140">
        <f t="shared" si="0"/>
        <v>4.5</v>
      </c>
      <c r="E36" s="141" t="s">
        <v>110</v>
      </c>
      <c r="F36" s="142">
        <v>25</v>
      </c>
      <c r="G36" s="143">
        <f t="shared" si="1"/>
        <v>29.5</v>
      </c>
    </row>
    <row r="37" spans="1:7" ht="15.75" x14ac:dyDescent="0.25">
      <c r="A37" s="138">
        <v>29</v>
      </c>
      <c r="B37" s="32" t="s">
        <v>16</v>
      </c>
      <c r="C37" s="57">
        <v>43.33</v>
      </c>
      <c r="D37" s="140">
        <f t="shared" si="0"/>
        <v>4.3330000000000002</v>
      </c>
      <c r="E37" s="141" t="s">
        <v>110</v>
      </c>
      <c r="F37" s="142">
        <v>25</v>
      </c>
      <c r="G37" s="143">
        <f t="shared" si="1"/>
        <v>29.332999999999998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PRINT form for JUDGES</vt:lpstr>
      <vt:lpstr>REGISTRATION fill in</vt:lpstr>
      <vt:lpstr>JUDGYING fill in</vt:lpstr>
      <vt:lpstr>QUALIF MIDDLE REZ</vt:lpstr>
      <vt:lpstr>KVALIFIKACIJA</vt:lpstr>
      <vt:lpstr>Kvalifikacijos rezultatai</vt:lpstr>
      <vt:lpstr>TOP 32</vt:lpstr>
      <vt:lpstr>Overall</vt:lpstr>
      <vt:lpstr>'TOP 32'!Print_Area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User</cp:lastModifiedBy>
  <dcterms:created xsi:type="dcterms:W3CDTF">2018-07-19T11:36:32Z</dcterms:created>
  <dcterms:modified xsi:type="dcterms:W3CDTF">2018-07-19T12:08:41Z</dcterms:modified>
</cp:coreProperties>
</file>