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755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3" l="1"/>
  <c r="K16" i="13"/>
  <c r="K17" i="13"/>
  <c r="K18" i="13"/>
  <c r="K19" i="13"/>
  <c r="K20" i="13"/>
  <c r="K21" i="13"/>
  <c r="K22" i="13"/>
  <c r="K23" i="13"/>
  <c r="K24" i="13"/>
  <c r="K25" i="13"/>
  <c r="K26" i="13"/>
  <c r="K32" i="13"/>
  <c r="K33" i="13"/>
  <c r="K34" i="13"/>
  <c r="K35" i="13"/>
  <c r="K36" i="13"/>
  <c r="K37" i="13"/>
  <c r="K38" i="13"/>
  <c r="K44" i="13"/>
  <c r="K45" i="13"/>
  <c r="K46" i="13"/>
  <c r="K47" i="13"/>
  <c r="K48" i="13"/>
  <c r="K49" i="13"/>
  <c r="K50" i="13"/>
  <c r="K56" i="13"/>
  <c r="K57" i="13"/>
  <c r="K58" i="13"/>
  <c r="K64" i="13"/>
  <c r="K65" i="13"/>
  <c r="K66" i="13"/>
  <c r="K67" i="13"/>
  <c r="K68" i="13"/>
  <c r="K69" i="13"/>
  <c r="K70" i="13"/>
  <c r="K71" i="13"/>
  <c r="K63" i="13"/>
  <c r="K55" i="13"/>
  <c r="K43" i="13"/>
  <c r="K31" i="13"/>
  <c r="K14" i="13"/>
  <c r="K6" i="13"/>
  <c r="K7" i="13"/>
  <c r="K8" i="13"/>
  <c r="K9" i="13"/>
  <c r="K5" i="13"/>
  <c r="K6" i="1"/>
  <c r="K7" i="1"/>
  <c r="K8" i="1"/>
  <c r="K13" i="1"/>
  <c r="K14" i="1"/>
  <c r="K15" i="1"/>
  <c r="K16" i="1"/>
  <c r="K17" i="1"/>
  <c r="K18" i="1"/>
  <c r="K19" i="1"/>
  <c r="K20" i="1"/>
  <c r="K21" i="1"/>
  <c r="K22" i="1"/>
  <c r="K23" i="1"/>
  <c r="K24" i="1"/>
  <c r="K29" i="1"/>
  <c r="K30" i="1"/>
  <c r="K31" i="1"/>
  <c r="K32" i="1"/>
  <c r="K33" i="1"/>
  <c r="K34" i="1"/>
  <c r="K35" i="1"/>
  <c r="K40" i="1"/>
  <c r="K41" i="1"/>
  <c r="K42" i="1"/>
  <c r="K43" i="1"/>
  <c r="K44" i="1"/>
  <c r="K45" i="1"/>
  <c r="K46" i="1"/>
  <c r="K51" i="1"/>
  <c r="K52" i="1"/>
  <c r="K53" i="1"/>
  <c r="K54" i="1"/>
  <c r="K59" i="1"/>
  <c r="K60" i="1"/>
  <c r="K61" i="1"/>
  <c r="K62" i="1"/>
  <c r="K63" i="1"/>
  <c r="K64" i="1"/>
  <c r="K65" i="1"/>
  <c r="K66" i="1"/>
  <c r="K67" i="1"/>
  <c r="K5" i="1"/>
  <c r="J66" i="13"/>
  <c r="J67" i="13"/>
  <c r="J49" i="13"/>
  <c r="J37" i="13"/>
  <c r="J23" i="13"/>
  <c r="J8" i="13"/>
  <c r="J63" i="1"/>
  <c r="J64" i="1"/>
  <c r="J46" i="1"/>
  <c r="J35" i="1"/>
  <c r="J22" i="1"/>
  <c r="J16" i="1"/>
  <c r="J8" i="1"/>
  <c r="J57" i="13" l="1"/>
  <c r="H63" i="13"/>
  <c r="H59" i="1"/>
  <c r="H57" i="13"/>
  <c r="H56" i="13"/>
  <c r="H55" i="13"/>
  <c r="J53" i="1"/>
  <c r="H53" i="1"/>
  <c r="H52" i="1"/>
  <c r="H51" i="1"/>
  <c r="H45" i="13"/>
  <c r="H44" i="13"/>
  <c r="H43" i="13"/>
  <c r="H42" i="1"/>
  <c r="H41" i="1"/>
  <c r="H40" i="1"/>
  <c r="J33" i="13"/>
  <c r="H35" i="13"/>
  <c r="H31" i="13"/>
  <c r="H33" i="13"/>
  <c r="J32" i="1"/>
  <c r="H33" i="1"/>
  <c r="H29" i="1"/>
  <c r="H32" i="1"/>
  <c r="H14" i="13"/>
  <c r="H19" i="13"/>
  <c r="H18" i="13"/>
  <c r="H16" i="13"/>
  <c r="H15" i="13"/>
  <c r="H5" i="13"/>
  <c r="H13" i="1"/>
  <c r="H18" i="1"/>
  <c r="H17" i="1"/>
  <c r="H15" i="1"/>
  <c r="H14" i="1"/>
  <c r="H5" i="1"/>
  <c r="D5" i="1"/>
  <c r="J24" i="1" l="1"/>
  <c r="J15" i="1"/>
  <c r="J17" i="1"/>
  <c r="J14" i="1"/>
  <c r="J19" i="1"/>
  <c r="J23" i="1"/>
  <c r="J67" i="1"/>
  <c r="J71" i="13"/>
  <c r="J25" i="13"/>
  <c r="J26" i="13"/>
  <c r="J38" i="13"/>
  <c r="J68" i="13"/>
  <c r="J62" i="1"/>
  <c r="J6" i="13"/>
  <c r="J24" i="13"/>
  <c r="J48" i="13"/>
  <c r="J65" i="13"/>
  <c r="J61" i="1"/>
  <c r="J35" i="13" l="1"/>
  <c r="J36" i="13"/>
  <c r="J21" i="13"/>
  <c r="J22" i="13"/>
  <c r="J34" i="1"/>
  <c r="J20" i="1"/>
  <c r="J45" i="1"/>
  <c r="J47" i="13"/>
  <c r="J33" i="1"/>
  <c r="J21" i="1"/>
  <c r="J20" i="13"/>
  <c r="J19" i="13"/>
  <c r="J18" i="1"/>
  <c r="J66" i="1"/>
  <c r="J70" i="13"/>
  <c r="J58" i="13"/>
  <c r="J69" i="13"/>
  <c r="J65" i="1"/>
  <c r="J9" i="13"/>
  <c r="J6" i="1"/>
  <c r="J54" i="1"/>
  <c r="J45" i="13"/>
  <c r="J42" i="1"/>
  <c r="J51" i="1"/>
  <c r="J55" i="13"/>
  <c r="D15" i="13" l="1"/>
  <c r="D14" i="1"/>
  <c r="D7" i="1" l="1"/>
  <c r="D7" i="13"/>
  <c r="D5" i="13"/>
  <c r="J63" i="13"/>
  <c r="D63" i="13"/>
  <c r="D64" i="13"/>
  <c r="J64" i="13" s="1"/>
  <c r="J56" i="13"/>
  <c r="D56" i="13"/>
  <c r="D44" i="13"/>
  <c r="J44" i="13" s="1"/>
  <c r="D46" i="13"/>
  <c r="J46" i="13" s="1"/>
  <c r="D50" i="13"/>
  <c r="J50" i="13" s="1"/>
  <c r="D43" i="13"/>
  <c r="J43" i="13" s="1"/>
  <c r="D32" i="13"/>
  <c r="J32" i="13" s="1"/>
  <c r="D34" i="13"/>
  <c r="J34" i="13" s="1"/>
  <c r="D31" i="13"/>
  <c r="J31" i="13" s="1"/>
  <c r="J15" i="13"/>
  <c r="D16" i="13"/>
  <c r="J16" i="13" s="1"/>
  <c r="D18" i="13"/>
  <c r="J18" i="13" s="1"/>
  <c r="D14" i="13"/>
  <c r="J14" i="13" s="1"/>
  <c r="J17" i="13"/>
  <c r="D17" i="13"/>
  <c r="J7" i="13"/>
  <c r="J5" i="13"/>
  <c r="D59" i="1"/>
  <c r="D60" i="1"/>
  <c r="D52" i="1"/>
  <c r="D41" i="1"/>
  <c r="J41" i="1" s="1"/>
  <c r="D43" i="1"/>
  <c r="D44" i="1"/>
  <c r="J44" i="1" s="1"/>
  <c r="D40" i="1"/>
  <c r="D31" i="1"/>
  <c r="D30" i="1"/>
  <c r="D29" i="1"/>
  <c r="J40" i="1"/>
  <c r="J43" i="1"/>
  <c r="D15" i="1"/>
  <c r="D17" i="1"/>
  <c r="D13" i="1"/>
  <c r="D16" i="1"/>
  <c r="J5" i="1" l="1"/>
  <c r="J7" i="1" l="1"/>
  <c r="J60" i="1"/>
  <c r="J13" i="1"/>
  <c r="J52" i="1"/>
  <c r="J30" i="1"/>
  <c r="J31" i="1"/>
  <c r="J10" i="11" l="1"/>
  <c r="J9" i="11"/>
  <c r="J8" i="11"/>
  <c r="J7" i="11"/>
  <c r="J6" i="11"/>
  <c r="J4" i="11"/>
  <c r="J5" i="11"/>
  <c r="J29" i="1" l="1"/>
  <c r="J59" i="1"/>
</calcChain>
</file>

<file path=xl/sharedStrings.xml><?xml version="1.0" encoding="utf-8"?>
<sst xmlns="http://schemas.openxmlformats.org/spreadsheetml/2006/main" count="277" uniqueCount="111">
  <si>
    <t>Iš viso:</t>
  </si>
  <si>
    <t>Taškai etapuose:</t>
  </si>
  <si>
    <t>Komandos pavadinimas</t>
  </si>
  <si>
    <t>Įskaita: SG-2</t>
  </si>
  <si>
    <t>Įskaita: SG-3</t>
  </si>
  <si>
    <t>Įskaita: 2WD</t>
  </si>
  <si>
    <t>Mažeikių ASK</t>
  </si>
  <si>
    <t>Ukmergės AMSK</t>
  </si>
  <si>
    <t>Kelmės ASK</t>
  </si>
  <si>
    <t>Rally 4 Fun</t>
  </si>
  <si>
    <t>I
Alūksnė</t>
  </si>
  <si>
    <t>II
Kelmė</t>
  </si>
  <si>
    <t>III
Alytus</t>
  </si>
  <si>
    <t>IV
Šiauliai</t>
  </si>
  <si>
    <t>V
Gulbenė</t>
  </si>
  <si>
    <t>VI
Mažeikiai</t>
  </si>
  <si>
    <t>Toms Zeleznevs</t>
  </si>
  <si>
    <t>Emīls Skaidrais</t>
  </si>
  <si>
    <t>Kalvis Čekovs</t>
  </si>
  <si>
    <t>Algirdas Kazlauskas</t>
  </si>
  <si>
    <t>Mindaugas Kaminskas</t>
  </si>
  <si>
    <t>Dainius Pranys</t>
  </si>
  <si>
    <t>Remigijus Dzvankauskas</t>
  </si>
  <si>
    <t>Deividas Gezevičius</t>
  </si>
  <si>
    <t>Vieta:</t>
  </si>
  <si>
    <t>Vardas, pavardė:</t>
  </si>
  <si>
    <t>Įskaita: SG-4</t>
  </si>
  <si>
    <t>Įskaita: Open</t>
  </si>
  <si>
    <t>Eugenijus Andrulis</t>
  </si>
  <si>
    <t>Arūnas Jarašius</t>
  </si>
  <si>
    <t>Tadas Sireika</t>
  </si>
  <si>
    <t>Tautvydas Narušis</t>
  </si>
  <si>
    <t>Vitalijus Plastininas</t>
  </si>
  <si>
    <t>Egidijus Paplauskas</t>
  </si>
  <si>
    <t>Tomas Ramanauskas</t>
  </si>
  <si>
    <t>Vigo Rubenis</t>
  </si>
  <si>
    <t>Linas Kriūnas</t>
  </si>
  <si>
    <t>Ramūnas Myniotas</t>
  </si>
  <si>
    <t>Žydrūnas Pelenis</t>
  </si>
  <si>
    <t>Svajūnas Kuizinas</t>
  </si>
  <si>
    <t>Kristaps Eglīte</t>
  </si>
  <si>
    <t>Juozas Narušis</t>
  </si>
  <si>
    <t>Paulius Reisas</t>
  </si>
  <si>
    <t>Karolis Kairys</t>
  </si>
  <si>
    <t>Virgilijus Janulevičius</t>
  </si>
  <si>
    <t>Aidas Liorentas</t>
  </si>
  <si>
    <t>Jūris Banelis</t>
  </si>
  <si>
    <t>Giedrius Šileikis</t>
  </si>
  <si>
    <t>Andrius Petruškevičius</t>
  </si>
  <si>
    <t>Mindaugas Bagdonavičius</t>
  </si>
  <si>
    <t>Mantas Strielkauskas</t>
  </si>
  <si>
    <t>Nerijus Karpas</t>
  </si>
  <si>
    <t>Līga Liepina</t>
  </si>
  <si>
    <t>N40-Egzotika</t>
  </si>
  <si>
    <t>Sportinio vairavimo centras</t>
  </si>
  <si>
    <t>Autoralis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</si>
  <si>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</si>
  <si>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</si>
  <si>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</si>
  <si>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Remigijus Orvydas</t>
  </si>
  <si>
    <t>Domantas Mozūraitis</t>
  </si>
  <si>
    <t>Artūras Daunoravičius</t>
  </si>
  <si>
    <t>Agnė Vičkačkaitė-Lauciuvienė</t>
  </si>
  <si>
    <t>Tomas Nenartavičius</t>
  </si>
  <si>
    <t>Tadas Nagulevičius</t>
  </si>
  <si>
    <t>Antanas Akučka</t>
  </si>
  <si>
    <t>Gintautas Leliukas</t>
  </si>
  <si>
    <t>Redas Mazrimas</t>
  </si>
  <si>
    <t>Evaldas Gezevičius</t>
  </si>
  <si>
    <t>Redas Alubickas</t>
  </si>
  <si>
    <t>Aras Kalėda</t>
  </si>
  <si>
    <t>Linas Jakimavičius</t>
  </si>
  <si>
    <t>Saulius Balčiūnas</t>
  </si>
  <si>
    <t>Andrejus Komarovas</t>
  </si>
  <si>
    <t>Dalius Satkūnas</t>
  </si>
  <si>
    <t>Giedrius Latvis</t>
  </si>
  <si>
    <t>Vidas Dapkus</t>
  </si>
  <si>
    <t>Vitas Vajinskis</t>
  </si>
  <si>
    <t>Domas Raškevičius</t>
  </si>
  <si>
    <t>Laurynas Černeckas</t>
  </si>
  <si>
    <t>Regimantas Šapranauskas</t>
  </si>
  <si>
    <t>Arvydas Babrauskas</t>
  </si>
  <si>
    <t>Alfonsas Žiūkas</t>
  </si>
  <si>
    <t>Marius Žiūkas</t>
  </si>
  <si>
    <t>Vytenis Plastininas</t>
  </si>
  <si>
    <t>Tomas Baltramiejūnas</t>
  </si>
  <si>
    <t>Adomas Rimša</t>
  </si>
  <si>
    <t>Vaidas Šmigelskas</t>
  </si>
  <si>
    <t>Nerijus Genys</t>
  </si>
  <si>
    <t>Rimas Gezevičius</t>
  </si>
  <si>
    <t>Vladas Jurkevičius</t>
  </si>
  <si>
    <t>Sigitas Jurkevičius</t>
  </si>
  <si>
    <t>Saulius Andrulis</t>
  </si>
  <si>
    <t>Vygintas Šuminskas</t>
  </si>
  <si>
    <t>Jevgenij Rudak</t>
  </si>
  <si>
    <t>2016 m. Lietuvos ralio sprinto čempionatas
I-ųjų vairuotojų klasifikacija įskaitose</t>
  </si>
  <si>
    <t>2016 m. Lietuvos ralio sprinto čempionatas
II-ųjų vairuotojų klasifikacija įskaitose</t>
  </si>
  <si>
    <t>2016 m. Lietuvos ralio sprinto čempionatas
komandų klasifikacija</t>
  </si>
  <si>
    <t>Janis Grinbergs</t>
  </si>
  <si>
    <t>Janis Strazdinš</t>
  </si>
  <si>
    <t>Redas Alubickis</t>
  </si>
  <si>
    <t>Marius Vėgėlė</t>
  </si>
  <si>
    <t>Karolis Bagdonavičius</t>
  </si>
  <si>
    <t>Rokas Misiūnas</t>
  </si>
  <si>
    <t>Sigitas Misiūnas</t>
  </si>
  <si>
    <t>Jonas Sluckus</t>
  </si>
  <si>
    <t>Vadim Ašmena</t>
  </si>
  <si>
    <t>nekl.*</t>
  </si>
  <si>
    <t>Įskaita: SG-1 (čempionatas neįvyko**)</t>
  </si>
  <si>
    <t>** - pagal LRSČ reglamento 6.2.1. punktą</t>
  </si>
  <si>
    <t>* - neklasifikuojamas, pagal LRSČ reglamento 3.3. punktą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</si>
</sst>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sz val="9"/>
      <color theme="0" tint="-0.34998626667073579"/>
      <name val="Calibri"/>
      <family val="2"/>
      <charset val="186"/>
      <scheme val="minor"/>
    </font>
    <font>
      <b/>
      <sz val="11"/>
      <color theme="0" tint="-0.34998626667073579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7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0" borderId="24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workbookViewId="0">
      <selection activeCell="B2" sqref="B2:B3"/>
    </sheetView>
  </sheetViews>
  <sheetFormatPr defaultRowHeight="15" customHeight="1" x14ac:dyDescent="0.25"/>
  <cols>
    <col min="1" max="1" width="5.7109375" style="11" customWidth="1"/>
    <col min="2" max="2" width="6.140625" style="11" customWidth="1"/>
    <col min="3" max="3" width="27.7109375" style="12" customWidth="1"/>
    <col min="4" max="9" width="8" style="12" customWidth="1"/>
    <col min="10" max="10" width="7.28515625" style="15" customWidth="1"/>
    <col min="11" max="11" width="9.140625" style="43"/>
    <col min="12" max="16384" width="9.140625" style="12"/>
  </cols>
  <sheetData>
    <row r="1" spans="1:17" ht="50.25" customHeight="1" thickBot="1" x14ac:dyDescent="0.3">
      <c r="C1" s="51" t="s">
        <v>95</v>
      </c>
      <c r="D1" s="52"/>
      <c r="E1" s="52"/>
      <c r="F1" s="52"/>
      <c r="G1" s="52"/>
      <c r="H1" s="52"/>
      <c r="I1" s="52"/>
      <c r="J1" s="52"/>
    </row>
    <row r="2" spans="1:17" ht="15" customHeight="1" x14ac:dyDescent="0.25">
      <c r="B2" s="53" t="s">
        <v>24</v>
      </c>
      <c r="C2" s="49" t="s">
        <v>25</v>
      </c>
      <c r="D2" s="47" t="s">
        <v>1</v>
      </c>
      <c r="E2" s="47"/>
      <c r="F2" s="47"/>
      <c r="G2" s="47"/>
      <c r="H2" s="47"/>
      <c r="I2" s="47"/>
      <c r="J2" s="48"/>
    </row>
    <row r="3" spans="1:17" s="15" customFormat="1" ht="26.25" customHeight="1" thickBot="1" x14ac:dyDescent="0.3">
      <c r="A3" s="13"/>
      <c r="B3" s="54"/>
      <c r="C3" s="50"/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14" t="s">
        <v>0</v>
      </c>
      <c r="K3" s="88"/>
    </row>
    <row r="4" spans="1:17" s="15" customFormat="1" ht="15" customHeight="1" x14ac:dyDescent="0.25">
      <c r="A4" s="13"/>
      <c r="B4" s="55" t="s">
        <v>108</v>
      </c>
      <c r="C4" s="56"/>
      <c r="D4" s="16"/>
      <c r="E4" s="16"/>
      <c r="F4" s="16"/>
      <c r="G4" s="16"/>
      <c r="H4" s="16"/>
      <c r="I4" s="16"/>
      <c r="J4" s="17"/>
      <c r="K4" s="88"/>
    </row>
    <row r="5" spans="1:17" ht="15" customHeight="1" x14ac:dyDescent="0.25">
      <c r="B5" s="10">
        <v>1</v>
      </c>
      <c r="C5" s="24" t="s">
        <v>16</v>
      </c>
      <c r="D5" s="9">
        <f>1.5*(25+2)</f>
        <v>40.5</v>
      </c>
      <c r="E5" s="9">
        <v>20</v>
      </c>
      <c r="F5" s="41"/>
      <c r="G5" s="9">
        <v>28</v>
      </c>
      <c r="H5" s="9">
        <f>1.5*28</f>
        <v>42</v>
      </c>
      <c r="I5" s="9">
        <v>20</v>
      </c>
      <c r="J5" s="81">
        <f>SUM(D5:I5)</f>
        <v>150.5</v>
      </c>
      <c r="K5" s="43">
        <f>COUNT(D5:I5)</f>
        <v>5</v>
      </c>
    </row>
    <row r="6" spans="1:17" ht="15" customHeight="1" x14ac:dyDescent="0.25">
      <c r="B6" s="10">
        <v>2</v>
      </c>
      <c r="C6" s="24" t="s">
        <v>65</v>
      </c>
      <c r="D6" s="9"/>
      <c r="E6" s="9">
        <v>28</v>
      </c>
      <c r="F6" s="41"/>
      <c r="G6" s="9">
        <v>20</v>
      </c>
      <c r="H6" s="9"/>
      <c r="I6" s="9">
        <v>16</v>
      </c>
      <c r="J6" s="81">
        <f>SUM(D6:I6)</f>
        <v>64</v>
      </c>
      <c r="K6" s="43">
        <f t="shared" ref="K6:K67" si="0">COUNT(D6:I6)</f>
        <v>3</v>
      </c>
    </row>
    <row r="7" spans="1:17" ht="15" customHeight="1" x14ac:dyDescent="0.25">
      <c r="B7" s="8">
        <v>3</v>
      </c>
      <c r="C7" s="36" t="s">
        <v>17</v>
      </c>
      <c r="D7" s="18">
        <f>1.5*(18+3)</f>
        <v>31.5</v>
      </c>
      <c r="E7" s="18"/>
      <c r="F7" s="42"/>
      <c r="G7" s="18">
        <v>0</v>
      </c>
      <c r="H7" s="18"/>
      <c r="I7" s="18"/>
      <c r="J7" s="82">
        <f>SUM(D7:I7)</f>
        <v>31.5</v>
      </c>
      <c r="K7" s="43">
        <f t="shared" si="0"/>
        <v>2</v>
      </c>
    </row>
    <row r="8" spans="1:17" ht="15" customHeight="1" thickBot="1" x14ac:dyDescent="0.3">
      <c r="B8" s="76" t="s">
        <v>107</v>
      </c>
      <c r="C8" s="66" t="s">
        <v>101</v>
      </c>
      <c r="D8" s="67"/>
      <c r="E8" s="67"/>
      <c r="F8" s="68"/>
      <c r="G8" s="67"/>
      <c r="H8" s="67"/>
      <c r="I8" s="67">
        <v>28</v>
      </c>
      <c r="J8" s="83">
        <f>SUM(D8:I8)</f>
        <v>28</v>
      </c>
      <c r="K8" s="43">
        <f t="shared" si="0"/>
        <v>1</v>
      </c>
    </row>
    <row r="9" spans="1:17" ht="15" customHeight="1" thickBot="1" x14ac:dyDescent="0.3"/>
    <row r="10" spans="1:17" ht="15" customHeight="1" x14ac:dyDescent="0.25">
      <c r="B10" s="53" t="s">
        <v>24</v>
      </c>
      <c r="C10" s="49" t="s">
        <v>25</v>
      </c>
      <c r="D10" s="47" t="s">
        <v>1</v>
      </c>
      <c r="E10" s="47"/>
      <c r="F10" s="47"/>
      <c r="G10" s="47"/>
      <c r="H10" s="47"/>
      <c r="I10" s="47"/>
      <c r="J10" s="48"/>
    </row>
    <row r="11" spans="1:17" ht="26.25" customHeight="1" thickBot="1" x14ac:dyDescent="0.3">
      <c r="A11" s="13"/>
      <c r="B11" s="54"/>
      <c r="C11" s="50"/>
      <c r="D11" s="27" t="s">
        <v>10</v>
      </c>
      <c r="E11" s="27" t="s">
        <v>11</v>
      </c>
      <c r="F11" s="27" t="s">
        <v>12</v>
      </c>
      <c r="G11" s="27" t="s">
        <v>13</v>
      </c>
      <c r="H11" s="27" t="s">
        <v>14</v>
      </c>
      <c r="I11" s="27" t="s">
        <v>15</v>
      </c>
      <c r="J11" s="14" t="s">
        <v>0</v>
      </c>
    </row>
    <row r="12" spans="1:17" s="22" customFormat="1" ht="15" customHeight="1" x14ac:dyDescent="0.25">
      <c r="A12" s="19"/>
      <c r="B12" s="55" t="s">
        <v>3</v>
      </c>
      <c r="C12" s="56"/>
      <c r="D12" s="20"/>
      <c r="E12" s="20"/>
      <c r="F12" s="20"/>
      <c r="G12" s="20"/>
      <c r="H12" s="20"/>
      <c r="I12" s="20"/>
      <c r="J12" s="21"/>
      <c r="K12" s="43"/>
      <c r="P12" s="12"/>
      <c r="Q12" s="12"/>
    </row>
    <row r="13" spans="1:17" ht="15" customHeight="1" x14ac:dyDescent="0.25">
      <c r="B13" s="29">
        <v>1</v>
      </c>
      <c r="C13" s="18" t="s">
        <v>20</v>
      </c>
      <c r="D13" s="18">
        <f>1.5*(18+2)</f>
        <v>30</v>
      </c>
      <c r="E13" s="18">
        <v>28</v>
      </c>
      <c r="F13" s="42"/>
      <c r="G13" s="18">
        <v>28</v>
      </c>
      <c r="H13" s="18">
        <f>1.5*28</f>
        <v>42</v>
      </c>
      <c r="I13" s="18"/>
      <c r="J13" s="82">
        <f>SUM(D13:I13)</f>
        <v>128</v>
      </c>
      <c r="K13" s="43">
        <f t="shared" si="0"/>
        <v>4</v>
      </c>
      <c r="P13" s="22"/>
      <c r="Q13" s="22"/>
    </row>
    <row r="14" spans="1:17" ht="15" customHeight="1" x14ac:dyDescent="0.25">
      <c r="B14" s="29">
        <v>2</v>
      </c>
      <c r="C14" s="18" t="s">
        <v>23</v>
      </c>
      <c r="D14" s="18">
        <f>1.5*(10+0)</f>
        <v>15</v>
      </c>
      <c r="E14" s="18">
        <v>6</v>
      </c>
      <c r="F14" s="42"/>
      <c r="G14" s="18">
        <v>16</v>
      </c>
      <c r="H14" s="18">
        <f>1.5*20</f>
        <v>30</v>
      </c>
      <c r="I14" s="18">
        <v>28</v>
      </c>
      <c r="J14" s="82">
        <f>SUM(D14:I14)</f>
        <v>95</v>
      </c>
      <c r="K14" s="43">
        <f t="shared" si="0"/>
        <v>5</v>
      </c>
    </row>
    <row r="15" spans="1:17" ht="15" customHeight="1" x14ac:dyDescent="0.25">
      <c r="B15" s="29">
        <v>3</v>
      </c>
      <c r="C15" s="18" t="s">
        <v>22</v>
      </c>
      <c r="D15" s="18">
        <f>1.5*(12+0)</f>
        <v>18</v>
      </c>
      <c r="E15" s="18">
        <v>20</v>
      </c>
      <c r="F15" s="42"/>
      <c r="G15" s="18">
        <v>20</v>
      </c>
      <c r="H15" s="18">
        <f>1.5*16</f>
        <v>24</v>
      </c>
      <c r="I15" s="18"/>
      <c r="J15" s="82">
        <f>SUM(D15:I15)</f>
        <v>82</v>
      </c>
      <c r="K15" s="43">
        <f t="shared" si="0"/>
        <v>4</v>
      </c>
    </row>
    <row r="16" spans="1:17" ht="15" customHeight="1" x14ac:dyDescent="0.25">
      <c r="B16" s="29">
        <v>4</v>
      </c>
      <c r="C16" s="18" t="s">
        <v>19</v>
      </c>
      <c r="D16" s="18">
        <f>1.5*(25+3)</f>
        <v>42</v>
      </c>
      <c r="E16" s="18">
        <v>15</v>
      </c>
      <c r="F16" s="42"/>
      <c r="G16" s="18">
        <v>0</v>
      </c>
      <c r="H16" s="18">
        <v>0</v>
      </c>
      <c r="I16" s="18"/>
      <c r="J16" s="82">
        <f>SUM(D16:I16)</f>
        <v>57</v>
      </c>
      <c r="K16" s="43">
        <f t="shared" si="0"/>
        <v>4</v>
      </c>
    </row>
    <row r="17" spans="1:12" ht="15" customHeight="1" x14ac:dyDescent="0.25">
      <c r="B17" s="29">
        <v>5</v>
      </c>
      <c r="C17" s="18" t="s">
        <v>21</v>
      </c>
      <c r="D17" s="18">
        <f>1.5*(15+1)</f>
        <v>24</v>
      </c>
      <c r="E17" s="18">
        <v>0</v>
      </c>
      <c r="F17" s="42"/>
      <c r="G17" s="18">
        <v>12</v>
      </c>
      <c r="H17" s="18">
        <f>1.5*12</f>
        <v>18</v>
      </c>
      <c r="I17" s="18">
        <v>0</v>
      </c>
      <c r="J17" s="82">
        <f>SUM(D17:I17)</f>
        <v>54</v>
      </c>
      <c r="K17" s="43">
        <f t="shared" si="0"/>
        <v>5</v>
      </c>
    </row>
    <row r="18" spans="1:12" ht="15" customHeight="1" x14ac:dyDescent="0.25">
      <c r="B18" s="29">
        <v>6</v>
      </c>
      <c r="C18" s="18" t="s">
        <v>67</v>
      </c>
      <c r="D18" s="18"/>
      <c r="E18" s="18">
        <v>10</v>
      </c>
      <c r="F18" s="42"/>
      <c r="G18" s="18">
        <v>10</v>
      </c>
      <c r="H18" s="18">
        <f>1.5*10</f>
        <v>15</v>
      </c>
      <c r="I18" s="18"/>
      <c r="J18" s="82">
        <f>SUM(D18:I18)</f>
        <v>35</v>
      </c>
      <c r="K18" s="43">
        <f t="shared" si="0"/>
        <v>3</v>
      </c>
    </row>
    <row r="19" spans="1:12" ht="15" customHeight="1" x14ac:dyDescent="0.25">
      <c r="B19" s="29">
        <v>8</v>
      </c>
      <c r="C19" s="18" t="s">
        <v>63</v>
      </c>
      <c r="D19" s="18"/>
      <c r="E19" s="18">
        <v>13</v>
      </c>
      <c r="F19" s="42"/>
      <c r="G19" s="18">
        <v>0</v>
      </c>
      <c r="H19" s="18"/>
      <c r="I19" s="18"/>
      <c r="J19" s="82">
        <f>SUM(D19:I19)</f>
        <v>13</v>
      </c>
      <c r="K19" s="43">
        <f t="shared" si="0"/>
        <v>2</v>
      </c>
    </row>
    <row r="20" spans="1:12" ht="15" customHeight="1" x14ac:dyDescent="0.25">
      <c r="B20" s="29">
        <v>9</v>
      </c>
      <c r="C20" s="18" t="s">
        <v>80</v>
      </c>
      <c r="D20" s="18"/>
      <c r="E20" s="18">
        <v>4</v>
      </c>
      <c r="F20" s="42"/>
      <c r="G20" s="18">
        <v>6</v>
      </c>
      <c r="H20" s="18"/>
      <c r="I20" s="18">
        <v>0</v>
      </c>
      <c r="J20" s="82">
        <f>SUM(D20:I20)</f>
        <v>10</v>
      </c>
      <c r="K20" s="43">
        <f t="shared" si="0"/>
        <v>3</v>
      </c>
    </row>
    <row r="21" spans="1:12" ht="15" customHeight="1" x14ac:dyDescent="0.25">
      <c r="B21" s="65">
        <v>10</v>
      </c>
      <c r="C21" s="37" t="s">
        <v>72</v>
      </c>
      <c r="D21" s="18"/>
      <c r="E21" s="18">
        <v>8</v>
      </c>
      <c r="F21" s="42"/>
      <c r="G21" s="18">
        <v>0</v>
      </c>
      <c r="H21" s="18"/>
      <c r="I21" s="18"/>
      <c r="J21" s="82">
        <f>SUM(D21:I21)</f>
        <v>8</v>
      </c>
      <c r="K21" s="43">
        <f t="shared" si="0"/>
        <v>2</v>
      </c>
    </row>
    <row r="22" spans="1:12" ht="15" customHeight="1" x14ac:dyDescent="0.25">
      <c r="B22" s="77" t="s">
        <v>107</v>
      </c>
      <c r="C22" s="69" t="s">
        <v>103</v>
      </c>
      <c r="D22" s="69"/>
      <c r="E22" s="69"/>
      <c r="F22" s="70"/>
      <c r="G22" s="69"/>
      <c r="H22" s="69"/>
      <c r="I22" s="69">
        <v>20</v>
      </c>
      <c r="J22" s="84">
        <f>SUM(D22:I22)</f>
        <v>20</v>
      </c>
      <c r="K22" s="43">
        <f t="shared" si="0"/>
        <v>1</v>
      </c>
    </row>
    <row r="23" spans="1:12" ht="15" customHeight="1" x14ac:dyDescent="0.25">
      <c r="B23" s="78" t="s">
        <v>107</v>
      </c>
      <c r="C23" s="71" t="s">
        <v>90</v>
      </c>
      <c r="D23" s="72"/>
      <c r="E23" s="72"/>
      <c r="F23" s="73"/>
      <c r="G23" s="72">
        <v>8</v>
      </c>
      <c r="H23" s="72"/>
      <c r="I23" s="72"/>
      <c r="J23" s="84">
        <f>SUM(D23:I23)</f>
        <v>8</v>
      </c>
      <c r="K23" s="43">
        <f t="shared" si="0"/>
        <v>1</v>
      </c>
    </row>
    <row r="24" spans="1:12" ht="15" customHeight="1" thickBot="1" x14ac:dyDescent="0.3">
      <c r="B24" s="79" t="s">
        <v>107</v>
      </c>
      <c r="C24" s="74" t="s">
        <v>92</v>
      </c>
      <c r="D24" s="74"/>
      <c r="E24" s="74"/>
      <c r="F24" s="75"/>
      <c r="G24" s="74">
        <v>0</v>
      </c>
      <c r="H24" s="74"/>
      <c r="I24" s="74"/>
      <c r="J24" s="85">
        <f>SUM(D24:I24)</f>
        <v>0</v>
      </c>
      <c r="K24" s="43">
        <f t="shared" si="0"/>
        <v>1</v>
      </c>
    </row>
    <row r="25" spans="1:12" ht="15" customHeight="1" thickBot="1" x14ac:dyDescent="0.3">
      <c r="C25" s="24"/>
      <c r="D25" s="24"/>
      <c r="E25" s="24"/>
      <c r="F25" s="24"/>
      <c r="G25" s="24"/>
      <c r="H25" s="24"/>
      <c r="I25" s="24"/>
      <c r="J25" s="86"/>
    </row>
    <row r="26" spans="1:12" ht="15" customHeight="1" x14ac:dyDescent="0.25">
      <c r="B26" s="53" t="s">
        <v>24</v>
      </c>
      <c r="C26" s="49" t="s">
        <v>25</v>
      </c>
      <c r="D26" s="47" t="s">
        <v>1</v>
      </c>
      <c r="E26" s="47"/>
      <c r="F26" s="47"/>
      <c r="G26" s="47"/>
      <c r="H26" s="47"/>
      <c r="I26" s="47"/>
      <c r="J26" s="48"/>
    </row>
    <row r="27" spans="1:12" ht="26.25" customHeight="1" thickBot="1" x14ac:dyDescent="0.3">
      <c r="A27" s="13"/>
      <c r="B27" s="54"/>
      <c r="C27" s="50"/>
      <c r="D27" s="27" t="s">
        <v>10</v>
      </c>
      <c r="E27" s="27" t="s">
        <v>11</v>
      </c>
      <c r="F27" s="27" t="s">
        <v>12</v>
      </c>
      <c r="G27" s="27" t="s">
        <v>13</v>
      </c>
      <c r="H27" s="27" t="s">
        <v>14</v>
      </c>
      <c r="I27" s="27" t="s">
        <v>15</v>
      </c>
      <c r="J27" s="14" t="s">
        <v>0</v>
      </c>
    </row>
    <row r="28" spans="1:12" s="22" customFormat="1" ht="15" customHeight="1" x14ac:dyDescent="0.25">
      <c r="A28" s="19"/>
      <c r="B28" s="55" t="s">
        <v>4</v>
      </c>
      <c r="C28" s="56"/>
      <c r="D28" s="20"/>
      <c r="E28" s="20"/>
      <c r="F28" s="20"/>
      <c r="G28" s="20"/>
      <c r="H28" s="20"/>
      <c r="I28" s="20"/>
      <c r="J28" s="21"/>
      <c r="K28" s="43"/>
      <c r="L28" s="12"/>
    </row>
    <row r="29" spans="1:12" ht="15" customHeight="1" x14ac:dyDescent="0.25">
      <c r="B29" s="29">
        <v>1</v>
      </c>
      <c r="C29" s="30" t="s">
        <v>28</v>
      </c>
      <c r="D29" s="18">
        <f>1.5*(25+3)</f>
        <v>42</v>
      </c>
      <c r="E29" s="18">
        <v>27</v>
      </c>
      <c r="F29" s="42"/>
      <c r="G29" s="18">
        <v>28</v>
      </c>
      <c r="H29" s="18">
        <f>1.5*20</f>
        <v>30</v>
      </c>
      <c r="I29" s="18"/>
      <c r="J29" s="82">
        <f>SUM(D29:I29)</f>
        <v>127</v>
      </c>
      <c r="K29" s="43">
        <f t="shared" si="0"/>
        <v>4</v>
      </c>
    </row>
    <row r="30" spans="1:12" ht="15" customHeight="1" x14ac:dyDescent="0.25">
      <c r="B30" s="29">
        <v>2</v>
      </c>
      <c r="C30" s="30" t="s">
        <v>29</v>
      </c>
      <c r="D30" s="18">
        <f>1.5*(18+2)</f>
        <v>30</v>
      </c>
      <c r="E30" s="18">
        <v>16</v>
      </c>
      <c r="F30" s="42"/>
      <c r="G30" s="18">
        <v>16</v>
      </c>
      <c r="H30" s="18">
        <v>0</v>
      </c>
      <c r="I30" s="18">
        <v>12</v>
      </c>
      <c r="J30" s="82">
        <f>SUM(D30:I30)</f>
        <v>74</v>
      </c>
      <c r="K30" s="43">
        <f t="shared" si="0"/>
        <v>5</v>
      </c>
    </row>
    <row r="31" spans="1:12" ht="15" customHeight="1" x14ac:dyDescent="0.25">
      <c r="B31" s="29">
        <v>3</v>
      </c>
      <c r="C31" s="34" t="s">
        <v>30</v>
      </c>
      <c r="D31" s="9">
        <f>1.5*(15+1)</f>
        <v>24</v>
      </c>
      <c r="E31" s="9">
        <v>21</v>
      </c>
      <c r="F31" s="41"/>
      <c r="G31" s="9">
        <v>20</v>
      </c>
      <c r="H31" s="9"/>
      <c r="I31" s="9">
        <v>8</v>
      </c>
      <c r="J31" s="82">
        <f>SUM(D31:I31)</f>
        <v>73</v>
      </c>
      <c r="K31" s="43">
        <f t="shared" si="0"/>
        <v>4</v>
      </c>
    </row>
    <row r="32" spans="1:12" ht="15" customHeight="1" x14ac:dyDescent="0.25">
      <c r="B32" s="31">
        <v>4</v>
      </c>
      <c r="C32" s="34" t="s">
        <v>63</v>
      </c>
      <c r="D32" s="9"/>
      <c r="E32" s="9"/>
      <c r="F32" s="41"/>
      <c r="G32" s="9"/>
      <c r="H32" s="9">
        <f>1.5*28</f>
        <v>42</v>
      </c>
      <c r="I32" s="9">
        <v>20</v>
      </c>
      <c r="J32" s="82">
        <f>SUM(D32:I32)</f>
        <v>62</v>
      </c>
      <c r="K32" s="43">
        <f t="shared" si="0"/>
        <v>2</v>
      </c>
    </row>
    <row r="33" spans="1:11" ht="15" customHeight="1" x14ac:dyDescent="0.25">
      <c r="B33" s="31">
        <v>5</v>
      </c>
      <c r="C33" s="18" t="s">
        <v>74</v>
      </c>
      <c r="D33" s="9"/>
      <c r="E33" s="9">
        <v>12</v>
      </c>
      <c r="F33" s="41"/>
      <c r="G33" s="9"/>
      <c r="H33" s="9">
        <f>1.5*16</f>
        <v>24</v>
      </c>
      <c r="I33" s="9">
        <v>16</v>
      </c>
      <c r="J33" s="82">
        <f>SUM(D33:I33)</f>
        <v>52</v>
      </c>
      <c r="K33" s="43">
        <f t="shared" si="0"/>
        <v>3</v>
      </c>
    </row>
    <row r="34" spans="1:11" ht="15" customHeight="1" x14ac:dyDescent="0.25">
      <c r="B34" s="31">
        <v>6</v>
      </c>
      <c r="C34" s="34" t="s">
        <v>76</v>
      </c>
      <c r="D34" s="9"/>
      <c r="E34" s="9">
        <v>10</v>
      </c>
      <c r="F34" s="41"/>
      <c r="G34" s="9">
        <v>12</v>
      </c>
      <c r="H34" s="9"/>
      <c r="I34" s="9">
        <v>10</v>
      </c>
      <c r="J34" s="82">
        <f>SUM(D34:I34)</f>
        <v>32</v>
      </c>
      <c r="K34" s="43">
        <f t="shared" si="0"/>
        <v>3</v>
      </c>
    </row>
    <row r="35" spans="1:11" ht="15" customHeight="1" thickBot="1" x14ac:dyDescent="0.3">
      <c r="B35" s="97" t="s">
        <v>107</v>
      </c>
      <c r="C35" s="98" t="s">
        <v>98</v>
      </c>
      <c r="D35" s="74"/>
      <c r="E35" s="74"/>
      <c r="F35" s="75"/>
      <c r="G35" s="74"/>
      <c r="H35" s="74"/>
      <c r="I35" s="74">
        <v>28</v>
      </c>
      <c r="J35" s="85">
        <f>SUM(D35:I35)</f>
        <v>28</v>
      </c>
      <c r="K35" s="43">
        <f t="shared" si="0"/>
        <v>1</v>
      </c>
    </row>
    <row r="36" spans="1:11" ht="15" customHeight="1" thickBot="1" x14ac:dyDescent="0.3">
      <c r="C36" s="24"/>
      <c r="D36" s="24"/>
      <c r="E36" s="24"/>
      <c r="F36" s="24"/>
      <c r="G36" s="24"/>
      <c r="H36" s="24"/>
      <c r="I36" s="24"/>
      <c r="J36" s="86"/>
    </row>
    <row r="37" spans="1:11" ht="15" customHeight="1" x14ac:dyDescent="0.25">
      <c r="B37" s="53" t="s">
        <v>24</v>
      </c>
      <c r="C37" s="49" t="s">
        <v>25</v>
      </c>
      <c r="D37" s="47" t="s">
        <v>1</v>
      </c>
      <c r="E37" s="47"/>
      <c r="F37" s="47"/>
      <c r="G37" s="47"/>
      <c r="H37" s="47"/>
      <c r="I37" s="47"/>
      <c r="J37" s="48"/>
    </row>
    <row r="38" spans="1:11" ht="26.25" customHeight="1" thickBot="1" x14ac:dyDescent="0.3">
      <c r="A38" s="13"/>
      <c r="B38" s="54"/>
      <c r="C38" s="50"/>
      <c r="D38" s="27" t="s">
        <v>10</v>
      </c>
      <c r="E38" s="27" t="s">
        <v>11</v>
      </c>
      <c r="F38" s="27" t="s">
        <v>12</v>
      </c>
      <c r="G38" s="27" t="s">
        <v>13</v>
      </c>
      <c r="H38" s="27" t="s">
        <v>14</v>
      </c>
      <c r="I38" s="27" t="s">
        <v>15</v>
      </c>
      <c r="J38" s="14" t="s">
        <v>0</v>
      </c>
    </row>
    <row r="39" spans="1:11" s="22" customFormat="1" ht="15" customHeight="1" x14ac:dyDescent="0.25">
      <c r="A39" s="19"/>
      <c r="B39" s="55" t="s">
        <v>26</v>
      </c>
      <c r="C39" s="56"/>
      <c r="D39" s="20"/>
      <c r="E39" s="20"/>
      <c r="F39" s="20"/>
      <c r="G39" s="20"/>
      <c r="H39" s="20"/>
      <c r="I39" s="20"/>
      <c r="J39" s="21"/>
      <c r="K39" s="43"/>
    </row>
    <row r="40" spans="1:11" ht="15" customHeight="1" x14ac:dyDescent="0.25">
      <c r="B40" s="29">
        <v>1</v>
      </c>
      <c r="C40" s="18" t="s">
        <v>31</v>
      </c>
      <c r="D40" s="18">
        <f>1.5*(25+3)</f>
        <v>42</v>
      </c>
      <c r="E40" s="18">
        <v>28</v>
      </c>
      <c r="F40" s="42"/>
      <c r="G40" s="18">
        <v>28</v>
      </c>
      <c r="H40" s="18">
        <f>1.5*28</f>
        <v>42</v>
      </c>
      <c r="I40" s="18"/>
      <c r="J40" s="82">
        <f>SUM(D40:I40)</f>
        <v>140</v>
      </c>
      <c r="K40" s="43">
        <f t="shared" si="0"/>
        <v>4</v>
      </c>
    </row>
    <row r="41" spans="1:11" ht="15" customHeight="1" x14ac:dyDescent="0.25">
      <c r="B41" s="29">
        <v>2</v>
      </c>
      <c r="C41" s="18" t="s">
        <v>34</v>
      </c>
      <c r="D41" s="18">
        <f>1.5*(12+0)</f>
        <v>18</v>
      </c>
      <c r="E41" s="18">
        <v>19</v>
      </c>
      <c r="F41" s="42"/>
      <c r="G41" s="18">
        <v>17</v>
      </c>
      <c r="H41" s="18">
        <f>1.5*20</f>
        <v>30</v>
      </c>
      <c r="I41" s="18">
        <v>28</v>
      </c>
      <c r="J41" s="82">
        <f>SUM(D41:I41)</f>
        <v>112</v>
      </c>
      <c r="K41" s="43">
        <f t="shared" si="0"/>
        <v>5</v>
      </c>
    </row>
    <row r="42" spans="1:11" ht="15" customHeight="1" x14ac:dyDescent="0.25">
      <c r="B42" s="29">
        <v>3</v>
      </c>
      <c r="C42" s="9" t="s">
        <v>59</v>
      </c>
      <c r="D42" s="9"/>
      <c r="E42" s="35">
        <v>17</v>
      </c>
      <c r="F42" s="41"/>
      <c r="G42" s="35">
        <v>12</v>
      </c>
      <c r="H42" s="35">
        <f>1.5*16</f>
        <v>24</v>
      </c>
      <c r="I42" s="35">
        <v>16</v>
      </c>
      <c r="J42" s="87">
        <f>SUM(D42:I42)</f>
        <v>69</v>
      </c>
      <c r="K42" s="43">
        <f t="shared" si="0"/>
        <v>4</v>
      </c>
    </row>
    <row r="43" spans="1:11" ht="15" customHeight="1" x14ac:dyDescent="0.25">
      <c r="B43" s="31">
        <v>4</v>
      </c>
      <c r="C43" s="9" t="s">
        <v>33</v>
      </c>
      <c r="D43" s="9">
        <f>1.5*(15+2)</f>
        <v>25.5</v>
      </c>
      <c r="E43" s="9">
        <v>0</v>
      </c>
      <c r="F43" s="41"/>
      <c r="G43" s="9">
        <v>19</v>
      </c>
      <c r="H43" s="9"/>
      <c r="I43" s="9">
        <v>20</v>
      </c>
      <c r="J43" s="81">
        <f>SUM(D43:I43)</f>
        <v>64.5</v>
      </c>
      <c r="K43" s="43">
        <f t="shared" si="0"/>
        <v>4</v>
      </c>
    </row>
    <row r="44" spans="1:11" ht="15" customHeight="1" x14ac:dyDescent="0.25">
      <c r="B44" s="10">
        <v>5</v>
      </c>
      <c r="C44" s="9" t="s">
        <v>32</v>
      </c>
      <c r="D44" s="9">
        <f>1.5*(18+1)</f>
        <v>28.5</v>
      </c>
      <c r="E44" s="9">
        <v>0</v>
      </c>
      <c r="F44" s="41"/>
      <c r="G44" s="9">
        <v>0</v>
      </c>
      <c r="H44" s="9"/>
      <c r="I44" s="9"/>
      <c r="J44" s="81">
        <f>SUM(D44:I44)</f>
        <v>28.5</v>
      </c>
      <c r="K44" s="43">
        <f t="shared" si="0"/>
        <v>3</v>
      </c>
    </row>
    <row r="45" spans="1:11" ht="15" customHeight="1" x14ac:dyDescent="0.25">
      <c r="B45" s="31">
        <v>6</v>
      </c>
      <c r="C45" s="9" t="s">
        <v>78</v>
      </c>
      <c r="D45" s="9"/>
      <c r="E45" s="9">
        <v>12</v>
      </c>
      <c r="F45" s="41"/>
      <c r="G45" s="9">
        <v>10</v>
      </c>
      <c r="H45" s="9"/>
      <c r="I45" s="9">
        <v>0</v>
      </c>
      <c r="J45" s="81">
        <f>SUM(D45:I45)</f>
        <v>22</v>
      </c>
      <c r="K45" s="43">
        <f t="shared" si="0"/>
        <v>3</v>
      </c>
    </row>
    <row r="46" spans="1:11" ht="15" customHeight="1" thickBot="1" x14ac:dyDescent="0.3">
      <c r="B46" s="97" t="s">
        <v>107</v>
      </c>
      <c r="C46" s="98" t="s">
        <v>105</v>
      </c>
      <c r="D46" s="74"/>
      <c r="E46" s="74"/>
      <c r="F46" s="75"/>
      <c r="G46" s="74"/>
      <c r="H46" s="74"/>
      <c r="I46" s="74">
        <v>0</v>
      </c>
      <c r="J46" s="85">
        <f>SUM(D46:I46)</f>
        <v>0</v>
      </c>
      <c r="K46" s="43">
        <f t="shared" si="0"/>
        <v>1</v>
      </c>
    </row>
    <row r="47" spans="1:11" ht="15" customHeight="1" thickBot="1" x14ac:dyDescent="0.3"/>
    <row r="48" spans="1:11" ht="15" customHeight="1" x14ac:dyDescent="0.25">
      <c r="B48" s="53" t="s">
        <v>24</v>
      </c>
      <c r="C48" s="49" t="s">
        <v>25</v>
      </c>
      <c r="D48" s="47" t="s">
        <v>1</v>
      </c>
      <c r="E48" s="47"/>
      <c r="F48" s="47"/>
      <c r="G48" s="47"/>
      <c r="H48" s="47"/>
      <c r="I48" s="47"/>
      <c r="J48" s="48"/>
    </row>
    <row r="49" spans="1:12" ht="26.25" customHeight="1" thickBot="1" x14ac:dyDescent="0.3">
      <c r="A49" s="13"/>
      <c r="B49" s="54"/>
      <c r="C49" s="50"/>
      <c r="D49" s="27" t="s">
        <v>10</v>
      </c>
      <c r="E49" s="27" t="s">
        <v>11</v>
      </c>
      <c r="F49" s="27" t="s">
        <v>12</v>
      </c>
      <c r="G49" s="27" t="s">
        <v>13</v>
      </c>
      <c r="H49" s="27" t="s">
        <v>14</v>
      </c>
      <c r="I49" s="27" t="s">
        <v>15</v>
      </c>
      <c r="J49" s="14" t="s">
        <v>0</v>
      </c>
    </row>
    <row r="50" spans="1:12" s="22" customFormat="1" ht="15" customHeight="1" x14ac:dyDescent="0.25">
      <c r="A50" s="19"/>
      <c r="B50" s="55" t="s">
        <v>27</v>
      </c>
      <c r="C50" s="56"/>
      <c r="D50" s="20"/>
      <c r="E50" s="20"/>
      <c r="F50" s="20"/>
      <c r="G50" s="20"/>
      <c r="H50" s="20"/>
      <c r="I50" s="20"/>
      <c r="J50" s="21"/>
      <c r="K50" s="43"/>
      <c r="L50" s="12"/>
    </row>
    <row r="51" spans="1:12" ht="15" customHeight="1" x14ac:dyDescent="0.25">
      <c r="B51" s="31">
        <v>1</v>
      </c>
      <c r="C51" s="34" t="s">
        <v>57</v>
      </c>
      <c r="D51" s="9"/>
      <c r="E51" s="35">
        <v>28</v>
      </c>
      <c r="F51" s="41"/>
      <c r="G51" s="35">
        <v>28</v>
      </c>
      <c r="H51" s="35">
        <f>1.5*27</f>
        <v>40.5</v>
      </c>
      <c r="I51" s="35">
        <v>16</v>
      </c>
      <c r="J51" s="81">
        <f>SUM(D51:I51)</f>
        <v>112.5</v>
      </c>
      <c r="K51" s="43">
        <f t="shared" si="0"/>
        <v>4</v>
      </c>
    </row>
    <row r="52" spans="1:12" ht="15" customHeight="1" x14ac:dyDescent="0.25">
      <c r="B52" s="31">
        <v>2</v>
      </c>
      <c r="C52" s="34" t="s">
        <v>35</v>
      </c>
      <c r="D52" s="9">
        <f>1.5*(25+3)</f>
        <v>42</v>
      </c>
      <c r="E52" s="9"/>
      <c r="F52" s="41"/>
      <c r="G52" s="9">
        <v>0</v>
      </c>
      <c r="H52" s="9">
        <f>1.5*21</f>
        <v>31.5</v>
      </c>
      <c r="I52" s="9">
        <v>21</v>
      </c>
      <c r="J52" s="81">
        <f>SUM(D52:I52)</f>
        <v>94.5</v>
      </c>
      <c r="K52" s="43">
        <f t="shared" si="0"/>
        <v>4</v>
      </c>
    </row>
    <row r="53" spans="1:12" ht="15" customHeight="1" x14ac:dyDescent="0.25">
      <c r="B53" s="31">
        <v>3</v>
      </c>
      <c r="C53" s="9" t="s">
        <v>32</v>
      </c>
      <c r="D53" s="9"/>
      <c r="E53" s="9"/>
      <c r="F53" s="41"/>
      <c r="G53" s="9"/>
      <c r="H53" s="9">
        <f>1.5*16</f>
        <v>24</v>
      </c>
      <c r="I53" s="9">
        <v>27</v>
      </c>
      <c r="J53" s="81">
        <f>SUM(D53:I53)</f>
        <v>51</v>
      </c>
      <c r="K53" s="43">
        <f t="shared" si="0"/>
        <v>2</v>
      </c>
    </row>
    <row r="54" spans="1:12" ht="15" customHeight="1" thickBot="1" x14ac:dyDescent="0.3">
      <c r="B54" s="79" t="s">
        <v>107</v>
      </c>
      <c r="C54" s="74" t="s">
        <v>61</v>
      </c>
      <c r="D54" s="74"/>
      <c r="E54" s="93">
        <v>20</v>
      </c>
      <c r="F54" s="75"/>
      <c r="G54" s="93"/>
      <c r="H54" s="93"/>
      <c r="I54" s="93"/>
      <c r="J54" s="94">
        <f>SUM(D54:I54)</f>
        <v>20</v>
      </c>
      <c r="K54" s="43">
        <f t="shared" si="0"/>
        <v>1</v>
      </c>
    </row>
    <row r="55" spans="1:12" ht="15" customHeight="1" thickBot="1" x14ac:dyDescent="0.3"/>
    <row r="56" spans="1:12" ht="15" customHeight="1" x14ac:dyDescent="0.25">
      <c r="B56" s="53" t="s">
        <v>24</v>
      </c>
      <c r="C56" s="49" t="s">
        <v>25</v>
      </c>
      <c r="D56" s="47" t="s">
        <v>1</v>
      </c>
      <c r="E56" s="47"/>
      <c r="F56" s="47"/>
      <c r="G56" s="47"/>
      <c r="H56" s="47"/>
      <c r="I56" s="47"/>
      <c r="J56" s="48"/>
    </row>
    <row r="57" spans="1:12" ht="26.25" customHeight="1" thickBot="1" x14ac:dyDescent="0.3">
      <c r="A57" s="13"/>
      <c r="B57" s="54"/>
      <c r="C57" s="50"/>
      <c r="D57" s="27" t="s">
        <v>10</v>
      </c>
      <c r="E57" s="27" t="s">
        <v>11</v>
      </c>
      <c r="F57" s="27" t="s">
        <v>12</v>
      </c>
      <c r="G57" s="27" t="s">
        <v>13</v>
      </c>
      <c r="H57" s="27" t="s">
        <v>14</v>
      </c>
      <c r="I57" s="27" t="s">
        <v>15</v>
      </c>
      <c r="J57" s="14" t="s">
        <v>0</v>
      </c>
    </row>
    <row r="58" spans="1:12" s="22" customFormat="1" ht="15" customHeight="1" x14ac:dyDescent="0.25">
      <c r="A58" s="19"/>
      <c r="B58" s="55" t="s">
        <v>5</v>
      </c>
      <c r="C58" s="56"/>
      <c r="D58" s="25"/>
      <c r="E58" s="25"/>
      <c r="F58" s="25"/>
      <c r="G58" s="25"/>
      <c r="H58" s="25"/>
      <c r="I58" s="25"/>
      <c r="J58" s="26"/>
      <c r="K58" s="43"/>
      <c r="L58" s="12"/>
    </row>
    <row r="59" spans="1:12" ht="15" customHeight="1" x14ac:dyDescent="0.25">
      <c r="B59" s="29">
        <v>1</v>
      </c>
      <c r="C59" s="30" t="s">
        <v>37</v>
      </c>
      <c r="D59" s="18">
        <f>1.5*(18+3)</f>
        <v>31.5</v>
      </c>
      <c r="E59" s="37">
        <v>28</v>
      </c>
      <c r="F59" s="42"/>
      <c r="G59" s="37">
        <v>0</v>
      </c>
      <c r="H59" s="37">
        <f>1.5*28</f>
        <v>42</v>
      </c>
      <c r="I59" s="37">
        <v>21</v>
      </c>
      <c r="J59" s="87">
        <f>SUM(D59:I59)</f>
        <v>122.5</v>
      </c>
      <c r="K59" s="43">
        <f t="shared" si="0"/>
        <v>5</v>
      </c>
    </row>
    <row r="60" spans="1:12" s="22" customFormat="1" ht="15" customHeight="1" x14ac:dyDescent="0.25">
      <c r="A60" s="28"/>
      <c r="B60" s="31">
        <v>2</v>
      </c>
      <c r="C60" s="34" t="s">
        <v>36</v>
      </c>
      <c r="D60" s="9">
        <f>1.5*(25+2)</f>
        <v>40.5</v>
      </c>
      <c r="E60" s="9">
        <v>0</v>
      </c>
      <c r="F60" s="41"/>
      <c r="G60" s="9">
        <v>0</v>
      </c>
      <c r="H60" s="9"/>
      <c r="I60" s="9"/>
      <c r="J60" s="81">
        <f>SUM(D60:I60)</f>
        <v>40.5</v>
      </c>
      <c r="K60" s="43">
        <f t="shared" si="0"/>
        <v>3</v>
      </c>
    </row>
    <row r="61" spans="1:12" s="22" customFormat="1" ht="15" customHeight="1" x14ac:dyDescent="0.25">
      <c r="A61" s="28"/>
      <c r="B61" s="29">
        <v>3</v>
      </c>
      <c r="C61" s="34" t="s">
        <v>82</v>
      </c>
      <c r="D61" s="9"/>
      <c r="E61" s="9">
        <v>0</v>
      </c>
      <c r="F61" s="41"/>
      <c r="G61" s="9">
        <v>0</v>
      </c>
      <c r="H61" s="9"/>
      <c r="I61" s="9">
        <v>0</v>
      </c>
      <c r="J61" s="81">
        <f>SUM(D61:I61)</f>
        <v>0</v>
      </c>
      <c r="K61" s="43">
        <f t="shared" si="0"/>
        <v>3</v>
      </c>
    </row>
    <row r="62" spans="1:12" s="22" customFormat="1" ht="15" customHeight="1" x14ac:dyDescent="0.25">
      <c r="A62" s="28"/>
      <c r="B62" s="78" t="s">
        <v>107</v>
      </c>
      <c r="C62" s="80" t="s">
        <v>86</v>
      </c>
      <c r="D62" s="72"/>
      <c r="E62" s="72"/>
      <c r="F62" s="73"/>
      <c r="G62" s="72">
        <v>28</v>
      </c>
      <c r="H62" s="72"/>
      <c r="I62" s="72"/>
      <c r="J62" s="95">
        <f>SUM(D62:I62)</f>
        <v>28</v>
      </c>
      <c r="K62" s="43">
        <f t="shared" si="0"/>
        <v>1</v>
      </c>
    </row>
    <row r="63" spans="1:12" s="22" customFormat="1" ht="15" customHeight="1" x14ac:dyDescent="0.25">
      <c r="A63" s="28"/>
      <c r="B63" s="78" t="s">
        <v>107</v>
      </c>
      <c r="C63" s="80" t="s">
        <v>67</v>
      </c>
      <c r="D63" s="72"/>
      <c r="E63" s="72"/>
      <c r="F63" s="73"/>
      <c r="G63" s="72"/>
      <c r="H63" s="72"/>
      <c r="I63" s="72">
        <v>16</v>
      </c>
      <c r="J63" s="95">
        <f>SUM(D63:I63)</f>
        <v>16</v>
      </c>
      <c r="K63" s="43">
        <f t="shared" si="0"/>
        <v>1</v>
      </c>
    </row>
    <row r="64" spans="1:12" s="22" customFormat="1" ht="15" customHeight="1" x14ac:dyDescent="0.25">
      <c r="A64" s="28"/>
      <c r="B64" s="78" t="s">
        <v>107</v>
      </c>
      <c r="C64" s="80" t="s">
        <v>20</v>
      </c>
      <c r="D64" s="72"/>
      <c r="E64" s="72"/>
      <c r="F64" s="73"/>
      <c r="G64" s="72"/>
      <c r="H64" s="72"/>
      <c r="I64" s="72">
        <v>27</v>
      </c>
      <c r="J64" s="95">
        <f>SUM(D64:I64)</f>
        <v>27</v>
      </c>
      <c r="K64" s="43">
        <f t="shared" si="0"/>
        <v>1</v>
      </c>
    </row>
    <row r="65" spans="1:11" s="22" customFormat="1" ht="15" customHeight="1" x14ac:dyDescent="0.25">
      <c r="A65" s="28"/>
      <c r="B65" s="78" t="s">
        <v>107</v>
      </c>
      <c r="C65" s="80" t="s">
        <v>17</v>
      </c>
      <c r="D65" s="72"/>
      <c r="E65" s="72">
        <v>20</v>
      </c>
      <c r="F65" s="73"/>
      <c r="G65" s="72"/>
      <c r="H65" s="72"/>
      <c r="I65" s="72"/>
      <c r="J65" s="95">
        <f>SUM(D65:I65)</f>
        <v>20</v>
      </c>
      <c r="K65" s="43">
        <f t="shared" si="0"/>
        <v>1</v>
      </c>
    </row>
    <row r="66" spans="1:11" ht="15" customHeight="1" x14ac:dyDescent="0.25">
      <c r="B66" s="78" t="s">
        <v>107</v>
      </c>
      <c r="C66" s="80" t="s">
        <v>70</v>
      </c>
      <c r="D66" s="72"/>
      <c r="E66" s="72">
        <v>16</v>
      </c>
      <c r="F66" s="73"/>
      <c r="G66" s="72"/>
      <c r="H66" s="72"/>
      <c r="I66" s="72"/>
      <c r="J66" s="96">
        <f>SUM(D66:I66)</f>
        <v>16</v>
      </c>
      <c r="K66" s="43">
        <f t="shared" si="0"/>
        <v>1</v>
      </c>
    </row>
    <row r="67" spans="1:11" ht="15" customHeight="1" thickBot="1" x14ac:dyDescent="0.3">
      <c r="B67" s="97" t="s">
        <v>107</v>
      </c>
      <c r="C67" s="74" t="s">
        <v>93</v>
      </c>
      <c r="D67" s="74"/>
      <c r="E67" s="74"/>
      <c r="F67" s="75"/>
      <c r="G67" s="74">
        <v>0</v>
      </c>
      <c r="H67" s="74"/>
      <c r="I67" s="74"/>
      <c r="J67" s="85">
        <f>SUM(D67:I67)</f>
        <v>0</v>
      </c>
      <c r="K67" s="43">
        <f t="shared" si="0"/>
        <v>1</v>
      </c>
    </row>
    <row r="69" spans="1:11" ht="15" customHeight="1" x14ac:dyDescent="0.25">
      <c r="B69" s="91" t="s">
        <v>110</v>
      </c>
      <c r="C69" s="92"/>
      <c r="D69" s="92"/>
      <c r="E69" s="92"/>
      <c r="F69" s="92"/>
      <c r="G69" s="92"/>
      <c r="H69" s="92"/>
      <c r="I69" s="92"/>
      <c r="J69" s="92"/>
    </row>
    <row r="70" spans="1:11" ht="15" customHeight="1" x14ac:dyDescent="0.25">
      <c r="B70" s="91" t="s">
        <v>109</v>
      </c>
      <c r="C70" s="92"/>
      <c r="D70" s="92"/>
      <c r="E70" s="92"/>
      <c r="F70" s="92"/>
      <c r="G70" s="92"/>
      <c r="H70" s="92"/>
      <c r="I70" s="92"/>
      <c r="J70" s="92"/>
    </row>
  </sheetData>
  <sortState ref="B59:J67">
    <sortCondition ref="B59:B67"/>
  </sortState>
  <mergeCells count="27">
    <mergeCell ref="B69:J69"/>
    <mergeCell ref="B70:J70"/>
    <mergeCell ref="B58:C58"/>
    <mergeCell ref="B48:B49"/>
    <mergeCell ref="B56:B57"/>
    <mergeCell ref="B28:C28"/>
    <mergeCell ref="B37:B38"/>
    <mergeCell ref="C37:C38"/>
    <mergeCell ref="B39:C39"/>
    <mergeCell ref="B50:C50"/>
    <mergeCell ref="C48:C49"/>
    <mergeCell ref="B2:B3"/>
    <mergeCell ref="B4:C4"/>
    <mergeCell ref="B10:B11"/>
    <mergeCell ref="B12:C12"/>
    <mergeCell ref="B26:B27"/>
    <mergeCell ref="D48:J48"/>
    <mergeCell ref="C56:C57"/>
    <mergeCell ref="D56:J56"/>
    <mergeCell ref="C1:J1"/>
    <mergeCell ref="C2:C3"/>
    <mergeCell ref="C10:C11"/>
    <mergeCell ref="D10:J10"/>
    <mergeCell ref="C26:C27"/>
    <mergeCell ref="D26:J26"/>
    <mergeCell ref="D2:J2"/>
    <mergeCell ref="D37:J3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activeCell="B2" sqref="B2:B3"/>
    </sheetView>
  </sheetViews>
  <sheetFormatPr defaultRowHeight="15" customHeight="1" x14ac:dyDescent="0.25"/>
  <cols>
    <col min="1" max="1" width="5.7109375" style="11" customWidth="1"/>
    <col min="2" max="2" width="6.140625" style="11" customWidth="1"/>
    <col min="3" max="3" width="27.7109375" style="12" customWidth="1"/>
    <col min="4" max="9" width="8" style="12" customWidth="1"/>
    <col min="10" max="10" width="7.28515625" style="15" customWidth="1"/>
    <col min="11" max="11" width="9.140625" style="43"/>
    <col min="12" max="16384" width="9.140625" style="12"/>
  </cols>
  <sheetData>
    <row r="1" spans="1:11" ht="50.25" customHeight="1" thickBot="1" x14ac:dyDescent="0.3">
      <c r="C1" s="51" t="s">
        <v>96</v>
      </c>
      <c r="D1" s="52"/>
      <c r="E1" s="52"/>
      <c r="F1" s="52"/>
      <c r="G1" s="52"/>
      <c r="H1" s="52"/>
      <c r="I1" s="52"/>
      <c r="J1" s="52"/>
    </row>
    <row r="2" spans="1:11" ht="15" customHeight="1" x14ac:dyDescent="0.25">
      <c r="B2" s="53" t="s">
        <v>24</v>
      </c>
      <c r="C2" s="49" t="s">
        <v>25</v>
      </c>
      <c r="D2" s="47" t="s">
        <v>1</v>
      </c>
      <c r="E2" s="47"/>
      <c r="F2" s="47"/>
      <c r="G2" s="47"/>
      <c r="H2" s="47"/>
      <c r="I2" s="47"/>
      <c r="J2" s="48"/>
    </row>
    <row r="3" spans="1:11" s="15" customFormat="1" ht="26.25" customHeight="1" thickBot="1" x14ac:dyDescent="0.3">
      <c r="A3" s="13"/>
      <c r="B3" s="54"/>
      <c r="C3" s="50"/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14" t="s">
        <v>0</v>
      </c>
      <c r="K3" s="88"/>
    </row>
    <row r="4" spans="1:11" s="15" customFormat="1" ht="15" customHeight="1" x14ac:dyDescent="0.25">
      <c r="A4" s="13"/>
      <c r="B4" s="55" t="s">
        <v>108</v>
      </c>
      <c r="C4" s="56"/>
      <c r="D4" s="16"/>
      <c r="E4" s="16"/>
      <c r="F4" s="16"/>
      <c r="G4" s="16"/>
      <c r="H4" s="16"/>
      <c r="I4" s="16"/>
      <c r="J4" s="17"/>
      <c r="K4" s="88"/>
    </row>
    <row r="5" spans="1:11" ht="15" customHeight="1" x14ac:dyDescent="0.25">
      <c r="B5" s="10">
        <v>1</v>
      </c>
      <c r="C5" s="24" t="s">
        <v>52</v>
      </c>
      <c r="D5" s="9">
        <f>1.5*(25+2)</f>
        <v>40.5</v>
      </c>
      <c r="E5" s="9">
        <v>20</v>
      </c>
      <c r="F5" s="41"/>
      <c r="G5" s="9">
        <v>28</v>
      </c>
      <c r="H5" s="9">
        <f>1.5*28</f>
        <v>42</v>
      </c>
      <c r="I5" s="9">
        <v>20</v>
      </c>
      <c r="J5" s="81">
        <f>SUM(D5:I5)</f>
        <v>150.5</v>
      </c>
      <c r="K5" s="43">
        <f>COUNT(D5:I5)</f>
        <v>5</v>
      </c>
    </row>
    <row r="6" spans="1:11" ht="15" customHeight="1" x14ac:dyDescent="0.25">
      <c r="B6" s="8">
        <v>2</v>
      </c>
      <c r="C6" s="24" t="s">
        <v>88</v>
      </c>
      <c r="D6" s="9"/>
      <c r="E6" s="9"/>
      <c r="F6" s="41"/>
      <c r="G6" s="9">
        <v>20</v>
      </c>
      <c r="H6" s="9"/>
      <c r="I6" s="9">
        <v>16</v>
      </c>
      <c r="J6" s="82">
        <f>SUM(D6:I6)</f>
        <v>36</v>
      </c>
      <c r="K6" s="43">
        <f t="shared" ref="K6:K9" si="0">COUNT(D6:I6)</f>
        <v>2</v>
      </c>
    </row>
    <row r="7" spans="1:11" ht="15" customHeight="1" x14ac:dyDescent="0.25">
      <c r="B7" s="8">
        <v>3</v>
      </c>
      <c r="C7" s="36" t="s">
        <v>18</v>
      </c>
      <c r="D7" s="18">
        <f>1.5*(18+3)</f>
        <v>31.5</v>
      </c>
      <c r="E7" s="18"/>
      <c r="F7" s="42"/>
      <c r="G7" s="18">
        <v>0</v>
      </c>
      <c r="H7" s="18"/>
      <c r="I7" s="18"/>
      <c r="J7" s="82">
        <f>SUM(D7:I7)</f>
        <v>31.5</v>
      </c>
      <c r="K7" s="43">
        <f t="shared" si="0"/>
        <v>2</v>
      </c>
    </row>
    <row r="8" spans="1:11" ht="15" customHeight="1" x14ac:dyDescent="0.25">
      <c r="B8" s="78" t="s">
        <v>107</v>
      </c>
      <c r="C8" s="99" t="s">
        <v>102</v>
      </c>
      <c r="D8" s="69"/>
      <c r="E8" s="69"/>
      <c r="F8" s="70"/>
      <c r="G8" s="69"/>
      <c r="H8" s="69"/>
      <c r="I8" s="69">
        <v>28</v>
      </c>
      <c r="J8" s="84">
        <f>SUM(D8:I8)</f>
        <v>28</v>
      </c>
      <c r="K8" s="43">
        <f t="shared" si="0"/>
        <v>1</v>
      </c>
    </row>
    <row r="9" spans="1:11" ht="15" customHeight="1" thickBot="1" x14ac:dyDescent="0.3">
      <c r="B9" s="100" t="s">
        <v>107</v>
      </c>
      <c r="C9" s="66" t="s">
        <v>66</v>
      </c>
      <c r="D9" s="67"/>
      <c r="E9" s="67">
        <v>28</v>
      </c>
      <c r="F9" s="68"/>
      <c r="G9" s="67"/>
      <c r="H9" s="67"/>
      <c r="I9" s="67"/>
      <c r="J9" s="83">
        <f>SUM(D9:I9)</f>
        <v>28</v>
      </c>
      <c r="K9" s="43">
        <f t="shared" si="0"/>
        <v>1</v>
      </c>
    </row>
    <row r="10" spans="1:11" ht="15" customHeight="1" thickBot="1" x14ac:dyDescent="0.3"/>
    <row r="11" spans="1:11" ht="15" customHeight="1" x14ac:dyDescent="0.25">
      <c r="B11" s="53" t="s">
        <v>24</v>
      </c>
      <c r="C11" s="49" t="s">
        <v>25</v>
      </c>
      <c r="D11" s="47" t="s">
        <v>1</v>
      </c>
      <c r="E11" s="47"/>
      <c r="F11" s="47"/>
      <c r="G11" s="47"/>
      <c r="H11" s="47"/>
      <c r="I11" s="47"/>
      <c r="J11" s="48"/>
    </row>
    <row r="12" spans="1:11" ht="26.25" customHeight="1" thickBot="1" x14ac:dyDescent="0.3">
      <c r="A12" s="13"/>
      <c r="B12" s="54"/>
      <c r="C12" s="50"/>
      <c r="D12" s="27" t="s">
        <v>10</v>
      </c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15</v>
      </c>
      <c r="J12" s="14" t="s">
        <v>0</v>
      </c>
    </row>
    <row r="13" spans="1:11" s="22" customFormat="1" ht="15" customHeight="1" x14ac:dyDescent="0.25">
      <c r="A13" s="19"/>
      <c r="B13" s="55" t="s">
        <v>3</v>
      </c>
      <c r="C13" s="56"/>
      <c r="D13" s="20"/>
      <c r="E13" s="20"/>
      <c r="F13" s="20"/>
      <c r="G13" s="20"/>
      <c r="H13" s="20"/>
      <c r="I13" s="20"/>
      <c r="J13" s="21"/>
      <c r="K13" s="102"/>
    </row>
    <row r="14" spans="1:11" ht="15" customHeight="1" x14ac:dyDescent="0.25">
      <c r="B14" s="29">
        <v>1</v>
      </c>
      <c r="C14" s="18" t="s">
        <v>49</v>
      </c>
      <c r="D14" s="18">
        <f>1.5*(18+2)</f>
        <v>30</v>
      </c>
      <c r="E14" s="18">
        <v>28</v>
      </c>
      <c r="F14" s="42"/>
      <c r="G14" s="18">
        <v>28</v>
      </c>
      <c r="H14" s="18">
        <f>1.5*28</f>
        <v>42</v>
      </c>
      <c r="I14" s="18"/>
      <c r="J14" s="82">
        <f>SUM(D14:I14)</f>
        <v>128</v>
      </c>
      <c r="K14" s="43">
        <f>COUNT(D14:I14)</f>
        <v>4</v>
      </c>
    </row>
    <row r="15" spans="1:11" ht="15" customHeight="1" x14ac:dyDescent="0.25">
      <c r="B15" s="29">
        <v>2</v>
      </c>
      <c r="C15" s="18" t="s">
        <v>68</v>
      </c>
      <c r="D15" s="18">
        <f>1.5*(10+0)</f>
        <v>15</v>
      </c>
      <c r="E15" s="18">
        <v>6</v>
      </c>
      <c r="F15" s="42"/>
      <c r="G15" s="18">
        <v>16</v>
      </c>
      <c r="H15" s="18">
        <f>1.5*20</f>
        <v>30</v>
      </c>
      <c r="I15" s="18">
        <v>28</v>
      </c>
      <c r="J15" s="82">
        <f>SUM(D15:I15)</f>
        <v>95</v>
      </c>
      <c r="K15" s="43">
        <f t="shared" ref="K15:K26" si="1">COUNT(D15:I15)</f>
        <v>5</v>
      </c>
    </row>
    <row r="16" spans="1:11" ht="15" customHeight="1" x14ac:dyDescent="0.25">
      <c r="B16" s="29">
        <v>3</v>
      </c>
      <c r="C16" s="18" t="s">
        <v>51</v>
      </c>
      <c r="D16" s="18">
        <f>1.5*(12+0)</f>
        <v>18</v>
      </c>
      <c r="E16" s="18">
        <v>20</v>
      </c>
      <c r="F16" s="42"/>
      <c r="G16" s="18">
        <v>20</v>
      </c>
      <c r="H16" s="18">
        <f>1.5*16</f>
        <v>24</v>
      </c>
      <c r="I16" s="18"/>
      <c r="J16" s="82">
        <f>SUM(D16:I16)</f>
        <v>82</v>
      </c>
      <c r="K16" s="43">
        <f t="shared" si="1"/>
        <v>4</v>
      </c>
    </row>
    <row r="17" spans="1:12" ht="15" customHeight="1" x14ac:dyDescent="0.25">
      <c r="B17" s="29">
        <v>4</v>
      </c>
      <c r="C17" s="18" t="s">
        <v>48</v>
      </c>
      <c r="D17" s="18">
        <f>1.5*(25+3)</f>
        <v>42</v>
      </c>
      <c r="E17" s="18">
        <v>15</v>
      </c>
      <c r="F17" s="42"/>
      <c r="G17" s="18">
        <v>0</v>
      </c>
      <c r="H17" s="18">
        <v>0</v>
      </c>
      <c r="I17" s="18"/>
      <c r="J17" s="82">
        <f>SUM(D17:I17)</f>
        <v>57</v>
      </c>
      <c r="K17" s="43">
        <f t="shared" si="1"/>
        <v>4</v>
      </c>
    </row>
    <row r="18" spans="1:12" ht="15" customHeight="1" x14ac:dyDescent="0.25">
      <c r="B18" s="29">
        <v>5</v>
      </c>
      <c r="C18" s="18" t="s">
        <v>50</v>
      </c>
      <c r="D18" s="18">
        <f>1.5*(15+1)</f>
        <v>24</v>
      </c>
      <c r="E18" s="18">
        <v>0</v>
      </c>
      <c r="F18" s="42"/>
      <c r="G18" s="18"/>
      <c r="H18" s="18">
        <f>1.5*12</f>
        <v>18</v>
      </c>
      <c r="I18" s="18">
        <v>0</v>
      </c>
      <c r="J18" s="82">
        <f>SUM(D18:I18)</f>
        <v>42</v>
      </c>
      <c r="K18" s="43">
        <f t="shared" si="1"/>
        <v>4</v>
      </c>
    </row>
    <row r="19" spans="1:12" ht="15" customHeight="1" x14ac:dyDescent="0.25">
      <c r="B19" s="29">
        <v>6</v>
      </c>
      <c r="C19" s="18" t="s">
        <v>69</v>
      </c>
      <c r="D19" s="18"/>
      <c r="E19" s="18">
        <v>10</v>
      </c>
      <c r="F19" s="42"/>
      <c r="G19" s="18">
        <v>10</v>
      </c>
      <c r="H19" s="18">
        <f>1.5*10</f>
        <v>15</v>
      </c>
      <c r="I19" s="18"/>
      <c r="J19" s="82">
        <f>SUM(D19:I19)</f>
        <v>35</v>
      </c>
      <c r="K19" s="43">
        <f t="shared" si="1"/>
        <v>3</v>
      </c>
    </row>
    <row r="20" spans="1:12" ht="15" customHeight="1" x14ac:dyDescent="0.25">
      <c r="B20" s="29">
        <v>7</v>
      </c>
      <c r="C20" s="18" t="s">
        <v>64</v>
      </c>
      <c r="D20" s="18"/>
      <c r="E20" s="18">
        <v>13</v>
      </c>
      <c r="F20" s="42"/>
      <c r="G20" s="18">
        <v>0</v>
      </c>
      <c r="H20" s="18"/>
      <c r="I20" s="18"/>
      <c r="J20" s="82">
        <f>SUM(D20:I20)</f>
        <v>13</v>
      </c>
      <c r="K20" s="43">
        <f t="shared" si="1"/>
        <v>2</v>
      </c>
    </row>
    <row r="21" spans="1:12" ht="15" customHeight="1" x14ac:dyDescent="0.25">
      <c r="B21" s="29">
        <v>8</v>
      </c>
      <c r="C21" s="18" t="s">
        <v>81</v>
      </c>
      <c r="D21" s="18"/>
      <c r="E21" s="18">
        <v>4</v>
      </c>
      <c r="F21" s="42"/>
      <c r="G21" s="18">
        <v>6</v>
      </c>
      <c r="H21" s="18"/>
      <c r="I21" s="18">
        <v>0</v>
      </c>
      <c r="J21" s="82">
        <f>SUM(D21:I21)</f>
        <v>10</v>
      </c>
      <c r="K21" s="43">
        <f t="shared" si="1"/>
        <v>3</v>
      </c>
    </row>
    <row r="22" spans="1:12" ht="15" customHeight="1" x14ac:dyDescent="0.25">
      <c r="B22" s="29">
        <v>9</v>
      </c>
      <c r="C22" s="18" t="s">
        <v>73</v>
      </c>
      <c r="D22" s="18"/>
      <c r="E22" s="18">
        <v>8</v>
      </c>
      <c r="F22" s="42"/>
      <c r="G22" s="18">
        <v>0</v>
      </c>
      <c r="H22" s="18"/>
      <c r="I22" s="18"/>
      <c r="J22" s="82">
        <f>SUM(D22:I22)</f>
        <v>8</v>
      </c>
      <c r="K22" s="43">
        <f t="shared" si="1"/>
        <v>2</v>
      </c>
    </row>
    <row r="23" spans="1:12" ht="15" customHeight="1" x14ac:dyDescent="0.25">
      <c r="B23" s="78" t="s">
        <v>107</v>
      </c>
      <c r="C23" s="69" t="s">
        <v>104</v>
      </c>
      <c r="D23" s="69"/>
      <c r="E23" s="69"/>
      <c r="F23" s="70"/>
      <c r="G23" s="69"/>
      <c r="H23" s="69"/>
      <c r="I23" s="69">
        <v>20</v>
      </c>
      <c r="J23" s="84">
        <f>SUM(D23:I23)</f>
        <v>20</v>
      </c>
      <c r="K23" s="43">
        <f t="shared" si="1"/>
        <v>1</v>
      </c>
    </row>
    <row r="24" spans="1:12" ht="15" customHeight="1" x14ac:dyDescent="0.25">
      <c r="B24" s="78" t="s">
        <v>107</v>
      </c>
      <c r="C24" s="69" t="s">
        <v>85</v>
      </c>
      <c r="D24" s="69"/>
      <c r="E24" s="69"/>
      <c r="F24" s="70"/>
      <c r="G24" s="69">
        <v>12</v>
      </c>
      <c r="H24" s="69"/>
      <c r="I24" s="69"/>
      <c r="J24" s="84">
        <f>SUM(D24:I24)</f>
        <v>12</v>
      </c>
      <c r="K24" s="43">
        <f t="shared" si="1"/>
        <v>1</v>
      </c>
    </row>
    <row r="25" spans="1:12" ht="15" customHeight="1" x14ac:dyDescent="0.25">
      <c r="B25" s="78" t="s">
        <v>107</v>
      </c>
      <c r="C25" s="69" t="s">
        <v>91</v>
      </c>
      <c r="D25" s="69"/>
      <c r="E25" s="69"/>
      <c r="F25" s="70"/>
      <c r="G25" s="69">
        <v>8</v>
      </c>
      <c r="H25" s="69"/>
      <c r="I25" s="69"/>
      <c r="J25" s="84">
        <f>SUM(D25:I25)</f>
        <v>8</v>
      </c>
      <c r="K25" s="43">
        <f t="shared" si="1"/>
        <v>1</v>
      </c>
    </row>
    <row r="26" spans="1:12" ht="15" customHeight="1" thickBot="1" x14ac:dyDescent="0.3">
      <c r="B26" s="100" t="s">
        <v>107</v>
      </c>
      <c r="C26" s="74" t="s">
        <v>66</v>
      </c>
      <c r="D26" s="74"/>
      <c r="E26" s="74"/>
      <c r="F26" s="75"/>
      <c r="G26" s="74">
        <v>0</v>
      </c>
      <c r="H26" s="74"/>
      <c r="I26" s="74"/>
      <c r="J26" s="85">
        <f>SUM(D26:I26)</f>
        <v>0</v>
      </c>
      <c r="K26" s="43">
        <f t="shared" si="1"/>
        <v>1</v>
      </c>
    </row>
    <row r="27" spans="1:12" ht="15" customHeight="1" thickBot="1" x14ac:dyDescent="0.3">
      <c r="C27" s="24"/>
      <c r="D27" s="24"/>
      <c r="E27" s="24"/>
      <c r="F27" s="24"/>
      <c r="G27" s="24"/>
      <c r="H27" s="24"/>
      <c r="I27" s="24"/>
      <c r="J27" s="86"/>
    </row>
    <row r="28" spans="1:12" ht="15" customHeight="1" x14ac:dyDescent="0.25">
      <c r="B28" s="53" t="s">
        <v>24</v>
      </c>
      <c r="C28" s="49" t="s">
        <v>25</v>
      </c>
      <c r="D28" s="47" t="s">
        <v>1</v>
      </c>
      <c r="E28" s="47"/>
      <c r="F28" s="47"/>
      <c r="G28" s="47"/>
      <c r="H28" s="47"/>
      <c r="I28" s="47"/>
      <c r="J28" s="48"/>
    </row>
    <row r="29" spans="1:12" ht="26.25" customHeight="1" thickBot="1" x14ac:dyDescent="0.3">
      <c r="A29" s="13"/>
      <c r="B29" s="54"/>
      <c r="C29" s="50"/>
      <c r="D29" s="27" t="s">
        <v>10</v>
      </c>
      <c r="E29" s="27" t="s">
        <v>11</v>
      </c>
      <c r="F29" s="27" t="s">
        <v>12</v>
      </c>
      <c r="G29" s="27" t="s">
        <v>13</v>
      </c>
      <c r="H29" s="27" t="s">
        <v>14</v>
      </c>
      <c r="I29" s="27" t="s">
        <v>15</v>
      </c>
      <c r="J29" s="14" t="s">
        <v>0</v>
      </c>
    </row>
    <row r="30" spans="1:12" s="22" customFormat="1" ht="15" customHeight="1" x14ac:dyDescent="0.25">
      <c r="A30" s="19"/>
      <c r="B30" s="55" t="s">
        <v>4</v>
      </c>
      <c r="C30" s="56"/>
      <c r="D30" s="20"/>
      <c r="E30" s="20"/>
      <c r="F30" s="20"/>
      <c r="G30" s="20"/>
      <c r="H30" s="20"/>
      <c r="I30" s="20"/>
      <c r="J30" s="21"/>
      <c r="K30" s="102"/>
      <c r="L30" s="12"/>
    </row>
    <row r="31" spans="1:12" ht="15" customHeight="1" x14ac:dyDescent="0.25">
      <c r="B31" s="29">
        <v>1</v>
      </c>
      <c r="C31" s="30" t="s">
        <v>45</v>
      </c>
      <c r="D31" s="18">
        <f>1.5*(25+3)</f>
        <v>42</v>
      </c>
      <c r="E31" s="18">
        <v>27</v>
      </c>
      <c r="F31" s="42"/>
      <c r="G31" s="18">
        <v>28</v>
      </c>
      <c r="H31" s="18">
        <f>1.5*20</f>
        <v>30</v>
      </c>
      <c r="I31" s="18"/>
      <c r="J31" s="82">
        <f>SUM(D31:I31)</f>
        <v>127</v>
      </c>
      <c r="K31" s="43">
        <f>COUNT(D31:I31)</f>
        <v>4</v>
      </c>
    </row>
    <row r="32" spans="1:12" ht="15" customHeight="1" x14ac:dyDescent="0.25">
      <c r="B32" s="29">
        <v>2</v>
      </c>
      <c r="C32" s="30" t="s">
        <v>47</v>
      </c>
      <c r="D32" s="18">
        <f>1.5*(15+1)</f>
        <v>24</v>
      </c>
      <c r="E32" s="18">
        <v>21</v>
      </c>
      <c r="F32" s="42"/>
      <c r="G32" s="18">
        <v>20</v>
      </c>
      <c r="H32" s="18"/>
      <c r="I32" s="18">
        <v>8</v>
      </c>
      <c r="J32" s="82">
        <f>SUM(D32:I32)</f>
        <v>73</v>
      </c>
      <c r="K32" s="43">
        <f t="shared" ref="K32:K38" si="2">COUNT(D32:I32)</f>
        <v>4</v>
      </c>
    </row>
    <row r="33" spans="1:11" ht="15" customHeight="1" x14ac:dyDescent="0.25">
      <c r="B33" s="29">
        <v>3</v>
      </c>
      <c r="C33" s="34" t="s">
        <v>64</v>
      </c>
      <c r="D33" s="9"/>
      <c r="E33" s="9"/>
      <c r="F33" s="41"/>
      <c r="G33" s="9"/>
      <c r="H33" s="9">
        <f>1.5*28</f>
        <v>42</v>
      </c>
      <c r="I33" s="9">
        <v>20</v>
      </c>
      <c r="J33" s="82">
        <f>SUM(D33:I33)</f>
        <v>62</v>
      </c>
      <c r="K33" s="43">
        <f t="shared" si="2"/>
        <v>2</v>
      </c>
    </row>
    <row r="34" spans="1:11" ht="15" customHeight="1" x14ac:dyDescent="0.25">
      <c r="B34" s="29">
        <v>4</v>
      </c>
      <c r="C34" s="34" t="s">
        <v>46</v>
      </c>
      <c r="D34" s="9">
        <f>1.5*(18+2)</f>
        <v>30</v>
      </c>
      <c r="E34" s="9">
        <v>16</v>
      </c>
      <c r="F34" s="41"/>
      <c r="G34" s="9"/>
      <c r="H34" s="9">
        <v>0</v>
      </c>
      <c r="I34" s="9">
        <v>12</v>
      </c>
      <c r="J34" s="82">
        <f>SUM(D34:I34)</f>
        <v>58</v>
      </c>
      <c r="K34" s="43">
        <f t="shared" si="2"/>
        <v>4</v>
      </c>
    </row>
    <row r="35" spans="1:11" ht="15" customHeight="1" x14ac:dyDescent="0.25">
      <c r="B35" s="29">
        <v>5</v>
      </c>
      <c r="C35" s="34" t="s">
        <v>75</v>
      </c>
      <c r="D35" s="9"/>
      <c r="E35" s="9">
        <v>12</v>
      </c>
      <c r="F35" s="41"/>
      <c r="G35" s="9"/>
      <c r="H35" s="9">
        <f>1.5*16</f>
        <v>24</v>
      </c>
      <c r="I35" s="9">
        <v>16</v>
      </c>
      <c r="J35" s="82">
        <f>SUM(D35:I35)</f>
        <v>52</v>
      </c>
      <c r="K35" s="43">
        <f t="shared" si="2"/>
        <v>3</v>
      </c>
    </row>
    <row r="36" spans="1:11" ht="15" customHeight="1" x14ac:dyDescent="0.25">
      <c r="B36" s="29">
        <v>6</v>
      </c>
      <c r="C36" s="34" t="s">
        <v>77</v>
      </c>
      <c r="D36" s="9"/>
      <c r="E36" s="9">
        <v>10</v>
      </c>
      <c r="F36" s="41"/>
      <c r="G36" s="9">
        <v>12</v>
      </c>
      <c r="H36" s="9"/>
      <c r="I36" s="9">
        <v>10</v>
      </c>
      <c r="J36" s="82">
        <f>SUM(D36:I36)</f>
        <v>32</v>
      </c>
      <c r="K36" s="43">
        <f t="shared" si="2"/>
        <v>3</v>
      </c>
    </row>
    <row r="37" spans="1:11" ht="15" customHeight="1" x14ac:dyDescent="0.25">
      <c r="B37" s="101" t="s">
        <v>107</v>
      </c>
      <c r="C37" s="80" t="s">
        <v>99</v>
      </c>
      <c r="D37" s="72"/>
      <c r="E37" s="72"/>
      <c r="F37" s="73"/>
      <c r="G37" s="72"/>
      <c r="H37" s="72"/>
      <c r="I37" s="72">
        <v>28</v>
      </c>
      <c r="J37" s="84">
        <f>SUM(D37:I37)</f>
        <v>28</v>
      </c>
      <c r="K37" s="43">
        <f t="shared" si="2"/>
        <v>1</v>
      </c>
    </row>
    <row r="38" spans="1:11" ht="15" customHeight="1" thickBot="1" x14ac:dyDescent="0.3">
      <c r="B38" s="100" t="s">
        <v>107</v>
      </c>
      <c r="C38" s="98" t="s">
        <v>89</v>
      </c>
      <c r="D38" s="74"/>
      <c r="E38" s="74"/>
      <c r="F38" s="75"/>
      <c r="G38" s="74">
        <v>16</v>
      </c>
      <c r="H38" s="74"/>
      <c r="I38" s="74"/>
      <c r="J38" s="85">
        <f>SUM(D38:I38)</f>
        <v>16</v>
      </c>
      <c r="K38" s="43">
        <f t="shared" si="2"/>
        <v>1</v>
      </c>
    </row>
    <row r="39" spans="1:11" ht="15" customHeight="1" thickBot="1" x14ac:dyDescent="0.3">
      <c r="C39" s="24"/>
      <c r="D39" s="24"/>
      <c r="E39" s="24"/>
      <c r="F39" s="24"/>
      <c r="G39" s="24"/>
      <c r="H39" s="24"/>
      <c r="I39" s="24"/>
      <c r="J39" s="86"/>
    </row>
    <row r="40" spans="1:11" ht="15" customHeight="1" x14ac:dyDescent="0.25">
      <c r="B40" s="53" t="s">
        <v>24</v>
      </c>
      <c r="C40" s="49" t="s">
        <v>25</v>
      </c>
      <c r="D40" s="47" t="s">
        <v>1</v>
      </c>
      <c r="E40" s="47"/>
      <c r="F40" s="47"/>
      <c r="G40" s="47"/>
      <c r="H40" s="47"/>
      <c r="I40" s="47"/>
      <c r="J40" s="48"/>
    </row>
    <row r="41" spans="1:11" ht="26.25" customHeight="1" thickBot="1" x14ac:dyDescent="0.3">
      <c r="A41" s="13"/>
      <c r="B41" s="54"/>
      <c r="C41" s="50"/>
      <c r="D41" s="27" t="s">
        <v>10</v>
      </c>
      <c r="E41" s="27" t="s">
        <v>11</v>
      </c>
      <c r="F41" s="27" t="s">
        <v>12</v>
      </c>
      <c r="G41" s="27" t="s">
        <v>13</v>
      </c>
      <c r="H41" s="27" t="s">
        <v>14</v>
      </c>
      <c r="I41" s="27" t="s">
        <v>15</v>
      </c>
      <c r="J41" s="14" t="s">
        <v>0</v>
      </c>
    </row>
    <row r="42" spans="1:11" s="22" customFormat="1" ht="15" customHeight="1" x14ac:dyDescent="0.25">
      <c r="A42" s="19"/>
      <c r="B42" s="55" t="s">
        <v>26</v>
      </c>
      <c r="C42" s="56"/>
      <c r="D42" s="20"/>
      <c r="E42" s="20"/>
      <c r="F42" s="20"/>
      <c r="G42" s="20"/>
      <c r="H42" s="20"/>
      <c r="I42" s="20"/>
      <c r="J42" s="21"/>
      <c r="K42" s="102"/>
    </row>
    <row r="43" spans="1:11" ht="15" customHeight="1" x14ac:dyDescent="0.25">
      <c r="B43" s="29">
        <v>1</v>
      </c>
      <c r="C43" s="18" t="s">
        <v>41</v>
      </c>
      <c r="D43" s="18">
        <f>1.5*(25+3)</f>
        <v>42</v>
      </c>
      <c r="E43" s="18">
        <v>28</v>
      </c>
      <c r="F43" s="42"/>
      <c r="G43" s="18">
        <v>28</v>
      </c>
      <c r="H43" s="18">
        <f>1.5*28</f>
        <v>42</v>
      </c>
      <c r="I43" s="18"/>
      <c r="J43" s="82">
        <f>SUM(D43:I43)</f>
        <v>140</v>
      </c>
      <c r="K43" s="43">
        <f>COUNT(D43:I43)</f>
        <v>4</v>
      </c>
    </row>
    <row r="44" spans="1:11" ht="15" customHeight="1" x14ac:dyDescent="0.25">
      <c r="B44" s="29">
        <v>2</v>
      </c>
      <c r="C44" s="18" t="s">
        <v>44</v>
      </c>
      <c r="D44" s="18">
        <f>1.5*(12+0)</f>
        <v>18</v>
      </c>
      <c r="E44" s="18">
        <v>19</v>
      </c>
      <c r="F44" s="42"/>
      <c r="G44" s="18">
        <v>17</v>
      </c>
      <c r="H44" s="18">
        <f>1.5*20</f>
        <v>30</v>
      </c>
      <c r="I44" s="18">
        <v>28</v>
      </c>
      <c r="J44" s="82">
        <f>SUM(D44:I44)</f>
        <v>112</v>
      </c>
      <c r="K44" s="43">
        <f t="shared" ref="K44:K50" si="3">COUNT(D44:I44)</f>
        <v>5</v>
      </c>
    </row>
    <row r="45" spans="1:11" ht="15" customHeight="1" x14ac:dyDescent="0.25">
      <c r="B45" s="29">
        <v>3</v>
      </c>
      <c r="C45" s="9" t="s">
        <v>60</v>
      </c>
      <c r="D45" s="9"/>
      <c r="E45" s="9">
        <v>17</v>
      </c>
      <c r="F45" s="41"/>
      <c r="G45" s="9">
        <v>12</v>
      </c>
      <c r="H45" s="9">
        <f>1.5*16</f>
        <v>24</v>
      </c>
      <c r="I45" s="9">
        <v>16</v>
      </c>
      <c r="J45" s="82">
        <f>SUM(D45:I45)</f>
        <v>69</v>
      </c>
      <c r="K45" s="43">
        <f t="shared" si="3"/>
        <v>4</v>
      </c>
    </row>
    <row r="46" spans="1:11" ht="15" customHeight="1" x14ac:dyDescent="0.25">
      <c r="B46" s="29">
        <v>4</v>
      </c>
      <c r="C46" s="9" t="s">
        <v>43</v>
      </c>
      <c r="D46" s="9">
        <f>1.5*(15+2)</f>
        <v>25.5</v>
      </c>
      <c r="E46" s="9">
        <v>0</v>
      </c>
      <c r="F46" s="41"/>
      <c r="G46" s="9">
        <v>19</v>
      </c>
      <c r="H46" s="9"/>
      <c r="I46" s="9">
        <v>20</v>
      </c>
      <c r="J46" s="82">
        <f>SUM(D46:I46)</f>
        <v>64.5</v>
      </c>
      <c r="K46" s="43">
        <f t="shared" si="3"/>
        <v>4</v>
      </c>
    </row>
    <row r="47" spans="1:11" ht="15" customHeight="1" x14ac:dyDescent="0.25">
      <c r="B47" s="29">
        <v>5</v>
      </c>
      <c r="C47" s="9" t="s">
        <v>79</v>
      </c>
      <c r="D47" s="9"/>
      <c r="E47" s="9">
        <v>12</v>
      </c>
      <c r="F47" s="41"/>
      <c r="G47" s="9">
        <v>10</v>
      </c>
      <c r="H47" s="9"/>
      <c r="I47" s="9">
        <v>0</v>
      </c>
      <c r="J47" s="81">
        <f>SUM(D47:I47)</f>
        <v>22</v>
      </c>
      <c r="K47" s="43">
        <f t="shared" si="3"/>
        <v>3</v>
      </c>
    </row>
    <row r="48" spans="1:11" ht="15" customHeight="1" x14ac:dyDescent="0.25">
      <c r="B48" s="29">
        <v>6</v>
      </c>
      <c r="C48" s="9" t="s">
        <v>84</v>
      </c>
      <c r="D48" s="9"/>
      <c r="E48" s="9">
        <v>0</v>
      </c>
      <c r="F48" s="41"/>
      <c r="G48" s="9">
        <v>0</v>
      </c>
      <c r="H48" s="9"/>
      <c r="I48" s="9"/>
      <c r="J48" s="81">
        <f>SUM(D48:I48)</f>
        <v>0</v>
      </c>
      <c r="K48" s="43">
        <f t="shared" si="3"/>
        <v>2</v>
      </c>
    </row>
    <row r="49" spans="1:12" ht="15" customHeight="1" x14ac:dyDescent="0.25">
      <c r="B49" s="78" t="s">
        <v>107</v>
      </c>
      <c r="C49" s="72" t="s">
        <v>106</v>
      </c>
      <c r="D49" s="72"/>
      <c r="E49" s="72"/>
      <c r="F49" s="73"/>
      <c r="G49" s="72"/>
      <c r="H49" s="72"/>
      <c r="I49" s="72">
        <v>0</v>
      </c>
      <c r="J49" s="95">
        <f>SUM(D49:I49)</f>
        <v>0</v>
      </c>
      <c r="K49" s="43">
        <f t="shared" si="3"/>
        <v>1</v>
      </c>
    </row>
    <row r="50" spans="1:12" ht="15" customHeight="1" thickBot="1" x14ac:dyDescent="0.3">
      <c r="B50" s="97" t="s">
        <v>107</v>
      </c>
      <c r="C50" s="74" t="s">
        <v>42</v>
      </c>
      <c r="D50" s="74">
        <f>1.5*(18+1)</f>
        <v>28.5</v>
      </c>
      <c r="E50" s="74"/>
      <c r="F50" s="75"/>
      <c r="G50" s="74"/>
      <c r="H50" s="74"/>
      <c r="I50" s="74"/>
      <c r="J50" s="85">
        <f>SUM(D50:I50)</f>
        <v>28.5</v>
      </c>
      <c r="K50" s="43">
        <f t="shared" si="3"/>
        <v>1</v>
      </c>
    </row>
    <row r="51" spans="1:12" ht="15" customHeight="1" thickBot="1" x14ac:dyDescent="0.3"/>
    <row r="52" spans="1:12" ht="15" customHeight="1" x14ac:dyDescent="0.25">
      <c r="B52" s="53" t="s">
        <v>24</v>
      </c>
      <c r="C52" s="49" t="s">
        <v>25</v>
      </c>
      <c r="D52" s="47" t="s">
        <v>1</v>
      </c>
      <c r="E52" s="47"/>
      <c r="F52" s="47"/>
      <c r="G52" s="47"/>
      <c r="H52" s="47"/>
      <c r="I52" s="47"/>
      <c r="J52" s="48"/>
    </row>
    <row r="53" spans="1:12" ht="26.25" customHeight="1" thickBot="1" x14ac:dyDescent="0.3">
      <c r="A53" s="13"/>
      <c r="B53" s="54"/>
      <c r="C53" s="50"/>
      <c r="D53" s="27" t="s">
        <v>10</v>
      </c>
      <c r="E53" s="27" t="s">
        <v>11</v>
      </c>
      <c r="F53" s="27" t="s">
        <v>12</v>
      </c>
      <c r="G53" s="27" t="s">
        <v>13</v>
      </c>
      <c r="H53" s="27" t="s">
        <v>14</v>
      </c>
      <c r="I53" s="27" t="s">
        <v>15</v>
      </c>
      <c r="J53" s="14" t="s">
        <v>0</v>
      </c>
    </row>
    <row r="54" spans="1:12" s="22" customFormat="1" ht="15" customHeight="1" x14ac:dyDescent="0.25">
      <c r="A54" s="19"/>
      <c r="B54" s="55" t="s">
        <v>27</v>
      </c>
      <c r="C54" s="56"/>
      <c r="D54" s="20"/>
      <c r="E54" s="20"/>
      <c r="F54" s="20"/>
      <c r="G54" s="20"/>
      <c r="H54" s="20"/>
      <c r="I54" s="20"/>
      <c r="J54" s="21"/>
      <c r="K54" s="102"/>
      <c r="L54" s="12"/>
    </row>
    <row r="55" spans="1:12" ht="15" customHeight="1" x14ac:dyDescent="0.25">
      <c r="B55" s="31">
        <v>1</v>
      </c>
      <c r="C55" s="34" t="s">
        <v>58</v>
      </c>
      <c r="D55" s="9"/>
      <c r="E55" s="35">
        <v>28</v>
      </c>
      <c r="F55" s="41"/>
      <c r="G55" s="35">
        <v>28</v>
      </c>
      <c r="H55" s="35">
        <f>1.5*27</f>
        <v>40.5</v>
      </c>
      <c r="I55" s="35">
        <v>16</v>
      </c>
      <c r="J55" s="81">
        <f>SUM(D55:I55)</f>
        <v>112.5</v>
      </c>
      <c r="K55" s="43">
        <f>COUNT(D55:I55)</f>
        <v>4</v>
      </c>
    </row>
    <row r="56" spans="1:12" ht="15" customHeight="1" x14ac:dyDescent="0.25">
      <c r="B56" s="31">
        <v>2</v>
      </c>
      <c r="C56" s="34" t="s">
        <v>40</v>
      </c>
      <c r="D56" s="9">
        <f>1.5*(25+3)</f>
        <v>42</v>
      </c>
      <c r="E56" s="9"/>
      <c r="F56" s="41"/>
      <c r="G56" s="9">
        <v>0</v>
      </c>
      <c r="H56" s="9">
        <f>1.5*21</f>
        <v>31.5</v>
      </c>
      <c r="I56" s="9">
        <v>21</v>
      </c>
      <c r="J56" s="81">
        <f>SUM(D56:I56)</f>
        <v>94.5</v>
      </c>
      <c r="K56" s="43">
        <f t="shared" ref="K56:K58" si="4">COUNT(D56:I56)</f>
        <v>4</v>
      </c>
    </row>
    <row r="57" spans="1:12" ht="15" customHeight="1" x14ac:dyDescent="0.25">
      <c r="B57" s="31">
        <v>3</v>
      </c>
      <c r="C57" s="34" t="s">
        <v>84</v>
      </c>
      <c r="D57" s="9"/>
      <c r="E57" s="9"/>
      <c r="F57" s="41"/>
      <c r="G57" s="9"/>
      <c r="H57" s="9">
        <f>1.5*16</f>
        <v>24</v>
      </c>
      <c r="I57" s="9">
        <v>27</v>
      </c>
      <c r="J57" s="81">
        <f>SUM(D57:I57)</f>
        <v>51</v>
      </c>
      <c r="K57" s="43">
        <f t="shared" si="4"/>
        <v>2</v>
      </c>
    </row>
    <row r="58" spans="1:12" ht="15" customHeight="1" thickBot="1" x14ac:dyDescent="0.3">
      <c r="B58" s="100" t="s">
        <v>107</v>
      </c>
      <c r="C58" s="74" t="s">
        <v>62</v>
      </c>
      <c r="D58" s="74"/>
      <c r="E58" s="93">
        <v>20</v>
      </c>
      <c r="F58" s="75"/>
      <c r="G58" s="93"/>
      <c r="H58" s="93"/>
      <c r="I58" s="93"/>
      <c r="J58" s="85">
        <f>SUM(D58:I58)</f>
        <v>20</v>
      </c>
      <c r="K58" s="43">
        <f t="shared" si="4"/>
        <v>1</v>
      </c>
    </row>
    <row r="59" spans="1:12" ht="15" customHeight="1" thickBot="1" x14ac:dyDescent="0.3"/>
    <row r="60" spans="1:12" ht="15" customHeight="1" x14ac:dyDescent="0.25">
      <c r="B60" s="53" t="s">
        <v>24</v>
      </c>
      <c r="C60" s="49" t="s">
        <v>25</v>
      </c>
      <c r="D60" s="47" t="s">
        <v>1</v>
      </c>
      <c r="E60" s="47"/>
      <c r="F60" s="47"/>
      <c r="G60" s="47"/>
      <c r="H60" s="47"/>
      <c r="I60" s="47"/>
      <c r="J60" s="48"/>
    </row>
    <row r="61" spans="1:12" ht="26.25" customHeight="1" thickBot="1" x14ac:dyDescent="0.3">
      <c r="A61" s="13"/>
      <c r="B61" s="54"/>
      <c r="C61" s="50"/>
      <c r="D61" s="27" t="s">
        <v>10</v>
      </c>
      <c r="E61" s="27" t="s">
        <v>11</v>
      </c>
      <c r="F61" s="27" t="s">
        <v>12</v>
      </c>
      <c r="G61" s="27" t="s">
        <v>13</v>
      </c>
      <c r="H61" s="27" t="s">
        <v>14</v>
      </c>
      <c r="I61" s="27" t="s">
        <v>15</v>
      </c>
      <c r="J61" s="14" t="s">
        <v>0</v>
      </c>
    </row>
    <row r="62" spans="1:12" s="22" customFormat="1" ht="15" customHeight="1" x14ac:dyDescent="0.25">
      <c r="A62" s="19"/>
      <c r="B62" s="55" t="s">
        <v>5</v>
      </c>
      <c r="C62" s="56"/>
      <c r="D62" s="25"/>
      <c r="E62" s="25"/>
      <c r="F62" s="25"/>
      <c r="G62" s="25"/>
      <c r="H62" s="25"/>
      <c r="I62" s="25"/>
      <c r="J62" s="26"/>
      <c r="K62" s="102"/>
      <c r="L62" s="12"/>
    </row>
    <row r="63" spans="1:12" ht="15" customHeight="1" x14ac:dyDescent="0.25">
      <c r="B63" s="29">
        <v>1</v>
      </c>
      <c r="C63" s="30" t="s">
        <v>39</v>
      </c>
      <c r="D63" s="18">
        <f>1.5*(18+3)</f>
        <v>31.5</v>
      </c>
      <c r="E63" s="37">
        <v>28</v>
      </c>
      <c r="F63" s="42"/>
      <c r="G63" s="37">
        <v>0</v>
      </c>
      <c r="H63" s="37">
        <f>1.5*28</f>
        <v>42</v>
      </c>
      <c r="I63" s="37">
        <v>21</v>
      </c>
      <c r="J63" s="87">
        <f>SUM(D63:I63)</f>
        <v>122.5</v>
      </c>
      <c r="K63" s="43">
        <f>COUNT(D63:I63)</f>
        <v>5</v>
      </c>
    </row>
    <row r="64" spans="1:12" s="22" customFormat="1" ht="15" customHeight="1" x14ac:dyDescent="0.25">
      <c r="A64" s="28"/>
      <c r="B64" s="31">
        <v>2</v>
      </c>
      <c r="C64" s="34" t="s">
        <v>38</v>
      </c>
      <c r="D64" s="9">
        <f>1.5*(25+2)</f>
        <v>40.5</v>
      </c>
      <c r="E64" s="9">
        <v>0</v>
      </c>
      <c r="F64" s="41"/>
      <c r="G64" s="9">
        <v>0</v>
      </c>
      <c r="H64" s="9"/>
      <c r="I64" s="9"/>
      <c r="J64" s="81">
        <f>SUM(D64:I64)</f>
        <v>40.5</v>
      </c>
      <c r="K64" s="43">
        <f t="shared" ref="K64:K71" si="5">COUNT(D64:I64)</f>
        <v>3</v>
      </c>
    </row>
    <row r="65" spans="1:11" s="22" customFormat="1" ht="15" customHeight="1" x14ac:dyDescent="0.25">
      <c r="A65" s="28"/>
      <c r="B65" s="29">
        <v>3</v>
      </c>
      <c r="C65" s="34" t="s">
        <v>83</v>
      </c>
      <c r="D65" s="9"/>
      <c r="E65" s="9">
        <v>0</v>
      </c>
      <c r="F65" s="41"/>
      <c r="G65" s="9">
        <v>0</v>
      </c>
      <c r="H65" s="9"/>
      <c r="I65" s="9">
        <v>0</v>
      </c>
      <c r="J65" s="82">
        <f>SUM(D65:I65)</f>
        <v>0</v>
      </c>
      <c r="K65" s="43">
        <f t="shared" si="5"/>
        <v>3</v>
      </c>
    </row>
    <row r="66" spans="1:11" s="22" customFormat="1" ht="15" customHeight="1" x14ac:dyDescent="0.25">
      <c r="A66" s="28"/>
      <c r="B66" s="78" t="s">
        <v>107</v>
      </c>
      <c r="C66" s="80" t="s">
        <v>49</v>
      </c>
      <c r="D66" s="72"/>
      <c r="E66" s="72"/>
      <c r="F66" s="73"/>
      <c r="G66" s="72"/>
      <c r="H66" s="72"/>
      <c r="I66" s="72">
        <v>27</v>
      </c>
      <c r="J66" s="84">
        <f>SUM(D66:I66)</f>
        <v>27</v>
      </c>
      <c r="K66" s="43">
        <f t="shared" si="5"/>
        <v>1</v>
      </c>
    </row>
    <row r="67" spans="1:11" s="22" customFormat="1" ht="15" customHeight="1" x14ac:dyDescent="0.25">
      <c r="A67" s="28"/>
      <c r="B67" s="78" t="s">
        <v>107</v>
      </c>
      <c r="C67" s="80" t="s">
        <v>100</v>
      </c>
      <c r="D67" s="72"/>
      <c r="E67" s="72"/>
      <c r="F67" s="73"/>
      <c r="G67" s="72"/>
      <c r="H67" s="72"/>
      <c r="I67" s="72">
        <v>16</v>
      </c>
      <c r="J67" s="95">
        <f>SUM(D67:I67)</f>
        <v>16</v>
      </c>
      <c r="K67" s="43">
        <f t="shared" si="5"/>
        <v>1</v>
      </c>
    </row>
    <row r="68" spans="1:11" s="22" customFormat="1" ht="15" customHeight="1" x14ac:dyDescent="0.25">
      <c r="A68" s="28"/>
      <c r="B68" s="78" t="s">
        <v>107</v>
      </c>
      <c r="C68" s="80" t="s">
        <v>87</v>
      </c>
      <c r="D68" s="72"/>
      <c r="E68" s="72"/>
      <c r="F68" s="73"/>
      <c r="G68" s="72">
        <v>28</v>
      </c>
      <c r="H68" s="72"/>
      <c r="I68" s="72"/>
      <c r="J68" s="95">
        <f>SUM(D68:I68)</f>
        <v>28</v>
      </c>
      <c r="K68" s="43">
        <f t="shared" si="5"/>
        <v>1</v>
      </c>
    </row>
    <row r="69" spans="1:11" s="22" customFormat="1" ht="15" customHeight="1" x14ac:dyDescent="0.25">
      <c r="A69" s="28"/>
      <c r="B69" s="78" t="s">
        <v>107</v>
      </c>
      <c r="C69" s="80" t="s">
        <v>18</v>
      </c>
      <c r="D69" s="72"/>
      <c r="E69" s="72">
        <v>20</v>
      </c>
      <c r="F69" s="73"/>
      <c r="G69" s="72"/>
      <c r="H69" s="72"/>
      <c r="I69" s="72"/>
      <c r="J69" s="95">
        <f>SUM(D69:I69)</f>
        <v>20</v>
      </c>
      <c r="K69" s="43">
        <f t="shared" si="5"/>
        <v>1</v>
      </c>
    </row>
    <row r="70" spans="1:11" ht="15" customHeight="1" x14ac:dyDescent="0.25">
      <c r="B70" s="78" t="s">
        <v>107</v>
      </c>
      <c r="C70" s="80" t="s">
        <v>71</v>
      </c>
      <c r="D70" s="72"/>
      <c r="E70" s="72">
        <v>16</v>
      </c>
      <c r="F70" s="73"/>
      <c r="G70" s="72"/>
      <c r="H70" s="72"/>
      <c r="I70" s="72"/>
      <c r="J70" s="95">
        <f>SUM(D70:I70)</f>
        <v>16</v>
      </c>
      <c r="K70" s="43">
        <f t="shared" si="5"/>
        <v>1</v>
      </c>
    </row>
    <row r="71" spans="1:11" ht="15" customHeight="1" thickBot="1" x14ac:dyDescent="0.3">
      <c r="B71" s="97" t="s">
        <v>107</v>
      </c>
      <c r="C71" s="74" t="s">
        <v>94</v>
      </c>
      <c r="D71" s="74"/>
      <c r="E71" s="74"/>
      <c r="F71" s="75"/>
      <c r="G71" s="74">
        <v>0</v>
      </c>
      <c r="H71" s="74"/>
      <c r="I71" s="74"/>
      <c r="J71" s="85">
        <f>SUM(D71:I71)</f>
        <v>0</v>
      </c>
      <c r="K71" s="43">
        <f t="shared" si="5"/>
        <v>1</v>
      </c>
    </row>
    <row r="73" spans="1:11" ht="15" customHeight="1" x14ac:dyDescent="0.25">
      <c r="B73" s="91" t="s">
        <v>110</v>
      </c>
      <c r="C73" s="92"/>
      <c r="D73" s="92"/>
      <c r="E73" s="92"/>
      <c r="F73" s="92"/>
      <c r="G73" s="92"/>
      <c r="H73" s="92"/>
      <c r="I73" s="92"/>
      <c r="J73" s="92"/>
    </row>
    <row r="74" spans="1:11" ht="15" customHeight="1" x14ac:dyDescent="0.25">
      <c r="B74" s="91" t="s">
        <v>109</v>
      </c>
      <c r="C74" s="92"/>
      <c r="D74" s="92"/>
      <c r="E74" s="92"/>
      <c r="F74" s="92"/>
      <c r="G74" s="92"/>
      <c r="H74" s="92"/>
      <c r="I74" s="92"/>
      <c r="J74" s="92"/>
    </row>
    <row r="75" spans="1:11" ht="15" customHeight="1" x14ac:dyDescent="0.25">
      <c r="D75" s="43"/>
      <c r="E75" s="43"/>
      <c r="F75" s="43"/>
      <c r="G75" s="43"/>
      <c r="H75" s="43"/>
      <c r="I75" s="43"/>
      <c r="J75" s="88"/>
    </row>
  </sheetData>
  <sortState ref="B63:J71">
    <sortCondition ref="B63:B71"/>
  </sortState>
  <mergeCells count="27">
    <mergeCell ref="B73:J73"/>
    <mergeCell ref="B74:J74"/>
    <mergeCell ref="B62:C62"/>
    <mergeCell ref="B42:C42"/>
    <mergeCell ref="B52:B53"/>
    <mergeCell ref="C52:C53"/>
    <mergeCell ref="D52:J52"/>
    <mergeCell ref="B54:C54"/>
    <mergeCell ref="B60:B61"/>
    <mergeCell ref="C60:C61"/>
    <mergeCell ref="D60:J60"/>
    <mergeCell ref="B40:B41"/>
    <mergeCell ref="C40:C41"/>
    <mergeCell ref="D40:J40"/>
    <mergeCell ref="C1:J1"/>
    <mergeCell ref="B2:B3"/>
    <mergeCell ref="C2:C3"/>
    <mergeCell ref="D2:J2"/>
    <mergeCell ref="B4:C4"/>
    <mergeCell ref="B11:B12"/>
    <mergeCell ref="C11:C12"/>
    <mergeCell ref="D11:J11"/>
    <mergeCell ref="B13:C13"/>
    <mergeCell ref="B28:B29"/>
    <mergeCell ref="C28:C29"/>
    <mergeCell ref="D28:J28"/>
    <mergeCell ref="B30:C30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workbookViewId="0">
      <selection activeCell="B2" sqref="B2:B3"/>
    </sheetView>
  </sheetViews>
  <sheetFormatPr defaultRowHeight="15" x14ac:dyDescent="0.25"/>
  <cols>
    <col min="1" max="1" width="5.7109375" style="1" customWidth="1"/>
    <col min="2" max="2" width="6.140625" style="33" customWidth="1"/>
    <col min="3" max="3" width="27.7109375" style="1" customWidth="1"/>
    <col min="4" max="9" width="8" style="1" customWidth="1"/>
    <col min="10" max="10" width="7.28515625" style="2" customWidth="1"/>
    <col min="11" max="16384" width="9.140625" style="1"/>
  </cols>
  <sheetData>
    <row r="1" spans="2:10" ht="50.25" customHeight="1" thickBot="1" x14ac:dyDescent="0.3">
      <c r="C1" s="57" t="s">
        <v>97</v>
      </c>
      <c r="D1" s="58"/>
      <c r="E1" s="58"/>
      <c r="F1" s="58"/>
      <c r="G1" s="58"/>
      <c r="H1" s="58"/>
      <c r="I1" s="58"/>
      <c r="J1" s="58"/>
    </row>
    <row r="2" spans="2:10" x14ac:dyDescent="0.25">
      <c r="B2" s="53" t="s">
        <v>24</v>
      </c>
      <c r="C2" s="59" t="s">
        <v>2</v>
      </c>
      <c r="D2" s="61" t="s">
        <v>1</v>
      </c>
      <c r="E2" s="61"/>
      <c r="F2" s="61"/>
      <c r="G2" s="61"/>
      <c r="H2" s="61"/>
      <c r="I2" s="61"/>
      <c r="J2" s="62"/>
    </row>
    <row r="3" spans="2:10" s="2" customFormat="1" ht="26.25" customHeight="1" thickBot="1" x14ac:dyDescent="0.3">
      <c r="B3" s="54"/>
      <c r="C3" s="60"/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4" t="s">
        <v>0</v>
      </c>
    </row>
    <row r="4" spans="2:10" x14ac:dyDescent="0.25">
      <c r="B4" s="46">
        <v>1</v>
      </c>
      <c r="C4" s="38" t="s">
        <v>9</v>
      </c>
      <c r="D4" s="3">
        <v>25</v>
      </c>
      <c r="E4" s="18">
        <v>25</v>
      </c>
      <c r="F4" s="44"/>
      <c r="G4" s="3">
        <v>25</v>
      </c>
      <c r="H4" s="3">
        <v>25</v>
      </c>
      <c r="I4" s="3">
        <v>25</v>
      </c>
      <c r="J4" s="89">
        <f>SUM(D4:I4)</f>
        <v>125</v>
      </c>
    </row>
    <row r="5" spans="2:10" x14ac:dyDescent="0.25">
      <c r="B5" s="5">
        <v>2</v>
      </c>
      <c r="C5" s="38" t="s">
        <v>8</v>
      </c>
      <c r="D5" s="3">
        <v>18</v>
      </c>
      <c r="E5" s="18">
        <v>18</v>
      </c>
      <c r="F5" s="44"/>
      <c r="G5" s="3">
        <v>18</v>
      </c>
      <c r="H5" s="3">
        <v>18</v>
      </c>
      <c r="I5" s="3">
        <v>12</v>
      </c>
      <c r="J5" s="89">
        <f>SUM(D5:I5)</f>
        <v>84</v>
      </c>
    </row>
    <row r="6" spans="2:10" x14ac:dyDescent="0.25">
      <c r="B6" s="5">
        <v>3</v>
      </c>
      <c r="C6" s="39" t="s">
        <v>7</v>
      </c>
      <c r="D6" s="3">
        <v>12</v>
      </c>
      <c r="E6" s="18">
        <v>15</v>
      </c>
      <c r="F6" s="44"/>
      <c r="G6" s="3">
        <v>15</v>
      </c>
      <c r="H6" s="3">
        <v>15</v>
      </c>
      <c r="I6" s="3">
        <v>18</v>
      </c>
      <c r="J6" s="89">
        <f>SUM(D6:I6)</f>
        <v>75</v>
      </c>
    </row>
    <row r="7" spans="2:10" x14ac:dyDescent="0.25">
      <c r="B7" s="5">
        <v>4</v>
      </c>
      <c r="C7" s="39" t="s">
        <v>6</v>
      </c>
      <c r="D7" s="3">
        <v>15</v>
      </c>
      <c r="E7" s="18">
        <v>12</v>
      </c>
      <c r="F7" s="44"/>
      <c r="G7" s="3">
        <v>12</v>
      </c>
      <c r="H7" s="3">
        <v>12</v>
      </c>
      <c r="I7" s="3">
        <v>15</v>
      </c>
      <c r="J7" s="89">
        <f>SUM(D7:I7)</f>
        <v>66</v>
      </c>
    </row>
    <row r="8" spans="2:10" x14ac:dyDescent="0.25">
      <c r="B8" s="5">
        <v>5</v>
      </c>
      <c r="C8" s="39" t="s">
        <v>53</v>
      </c>
      <c r="D8" s="32">
        <v>10</v>
      </c>
      <c r="E8" s="18"/>
      <c r="F8" s="44"/>
      <c r="G8" s="3"/>
      <c r="H8" s="3"/>
      <c r="I8" s="3"/>
      <c r="J8" s="89">
        <f>SUM(D8:I8)</f>
        <v>10</v>
      </c>
    </row>
    <row r="9" spans="2:10" x14ac:dyDescent="0.25">
      <c r="B9" s="5">
        <v>5</v>
      </c>
      <c r="C9" s="39" t="s">
        <v>54</v>
      </c>
      <c r="D9" s="32">
        <v>10</v>
      </c>
      <c r="E9" s="18"/>
      <c r="F9" s="44"/>
      <c r="G9" s="3"/>
      <c r="H9" s="3"/>
      <c r="I9" s="3"/>
      <c r="J9" s="89">
        <f>SUM(D9:I9)</f>
        <v>10</v>
      </c>
    </row>
    <row r="10" spans="2:10" ht="15.75" thickBot="1" x14ac:dyDescent="0.3">
      <c r="B10" s="6">
        <v>6</v>
      </c>
      <c r="C10" s="40" t="s">
        <v>55</v>
      </c>
      <c r="D10" s="7">
        <v>6</v>
      </c>
      <c r="E10" s="23"/>
      <c r="F10" s="45"/>
      <c r="G10" s="7"/>
      <c r="H10" s="7"/>
      <c r="I10" s="7"/>
      <c r="J10" s="90">
        <f>SUM(D10:I10)</f>
        <v>6</v>
      </c>
    </row>
    <row r="12" spans="2:10" ht="22.5" customHeight="1" x14ac:dyDescent="0.25">
      <c r="C12" s="63" t="s">
        <v>56</v>
      </c>
      <c r="D12" s="64"/>
      <c r="E12" s="64"/>
      <c r="F12" s="64"/>
      <c r="G12" s="64"/>
      <c r="H12" s="64"/>
      <c r="I12" s="64"/>
      <c r="J12" s="64"/>
    </row>
  </sheetData>
  <sortState ref="C4:J10">
    <sortCondition descending="1" ref="J4:J10"/>
  </sortState>
  <mergeCells count="5">
    <mergeCell ref="C1:J1"/>
    <mergeCell ref="C2:C3"/>
    <mergeCell ref="D2:J2"/>
    <mergeCell ref="C12:J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2016-09-04T12:58:03Z</dcterms:modified>
</cp:coreProperties>
</file>